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4" documentId="8_{9FD415D5-0BA1-4140-B6E3-E324B53B239B}" xr6:coauthVersionLast="47" xr6:coauthVersionMax="47" xr10:uidLastSave="{231A8EBD-1216-4B11-B8FC-ADAF7BEC2AA9}"/>
  <bookViews>
    <workbookView xWindow="-120" yWindow="-120" windowWidth="29040" windowHeight="17520" activeTab="2" xr2:uid="{08AD95F2-94DD-4F3E-B340-1E61CF1774DE}"/>
  </bookViews>
  <sheets>
    <sheet name="2308" sheetId="2" r:id="rId1"/>
    <sheet name="3008" sheetId="1" r:id="rId2"/>
    <sheet name="Sammendrag foreløpig" sheetId="3" r:id="rId3"/>
  </sheets>
  <externalReferences>
    <externalReference r:id="rId4"/>
  </externalReferences>
  <definedNames>
    <definedName name="_xlnm._FilterDatabase" localSheetId="0" hidden="1">'2308'!$A$5:$AS$29</definedName>
    <definedName name="_xlnm._FilterDatabase" localSheetId="1" hidden="1">'3008'!$A$5:$AS$33</definedName>
    <definedName name="_xlnm._FilterDatabase" localSheetId="2" hidden="1">'Sammendrag foreløpig'!$A$5:$AE$32</definedName>
    <definedName name="_xlnm.Print_Area" localSheetId="1">'3008'!$A$1:$O$12</definedName>
    <definedName name="_xlnm.Print_Area" localSheetId="2">'Sammendrag foreløpig'!$A$1:$U$26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1" i="3" l="1"/>
  <c r="AC41" i="3"/>
  <c r="AB41" i="3"/>
  <c r="AA41" i="3"/>
  <c r="Z41" i="3"/>
  <c r="Y41" i="3"/>
  <c r="X41" i="3"/>
  <c r="W41" i="3"/>
  <c r="AE41" i="3" s="1"/>
  <c r="U41" i="3"/>
  <c r="Q40" i="3"/>
  <c r="AC40" i="3" s="1"/>
  <c r="O39" i="3"/>
  <c r="N39" i="3"/>
  <c r="AB39" i="3" s="1"/>
  <c r="Q38" i="3"/>
  <c r="P38" i="3"/>
  <c r="O38" i="3"/>
  <c r="Q37" i="3"/>
  <c r="P37" i="3"/>
  <c r="AB37" i="3" s="1"/>
  <c r="Q36" i="3"/>
  <c r="L36" i="3"/>
  <c r="I36" i="3"/>
  <c r="G36" i="3"/>
  <c r="AB36" i="3" s="1"/>
  <c r="U35" i="3"/>
  <c r="L35" i="3"/>
  <c r="I35" i="3"/>
  <c r="H35" i="3"/>
  <c r="AA35" i="3" s="1"/>
  <c r="I34" i="3"/>
  <c r="G34" i="3"/>
  <c r="F34" i="3"/>
  <c r="W34" i="3" s="1"/>
  <c r="Q33" i="3"/>
  <c r="P33" i="3"/>
  <c r="AB33" i="3" s="1"/>
  <c r="J33" i="3"/>
  <c r="I33" i="3"/>
  <c r="AA33" i="3" s="1"/>
  <c r="P32" i="3"/>
  <c r="N32" i="3"/>
  <c r="L32" i="3"/>
  <c r="K32" i="3"/>
  <c r="U32" i="3" s="1"/>
  <c r="J32" i="3"/>
  <c r="G32" i="3"/>
  <c r="F32" i="3"/>
  <c r="Z32" i="3" s="1"/>
  <c r="Q31" i="3"/>
  <c r="L31" i="3"/>
  <c r="I31" i="3"/>
  <c r="W31" i="3" s="1"/>
  <c r="Q30" i="3"/>
  <c r="O30" i="3"/>
  <c r="N30" i="3"/>
  <c r="J30" i="3"/>
  <c r="I30" i="3"/>
  <c r="F30" i="3"/>
  <c r="AB30" i="3" s="1"/>
  <c r="Q29" i="3"/>
  <c r="P29" i="3"/>
  <c r="O29" i="3"/>
  <c r="K29" i="3"/>
  <c r="J29" i="3"/>
  <c r="I29" i="3"/>
  <c r="Y29" i="3" s="1"/>
  <c r="Q28" i="3"/>
  <c r="P28" i="3"/>
  <c r="AC28" i="3" s="1"/>
  <c r="O28" i="3"/>
  <c r="L28" i="3"/>
  <c r="Y28" i="3" s="1"/>
  <c r="N27" i="3"/>
  <c r="L27" i="3"/>
  <c r="I27" i="3"/>
  <c r="F27" i="3"/>
  <c r="AA27" i="3" s="1"/>
  <c r="Q26" i="3"/>
  <c r="P26" i="3"/>
  <c r="N26" i="3"/>
  <c r="L26" i="3"/>
  <c r="K26" i="3"/>
  <c r="AC26" i="3" s="1"/>
  <c r="J26" i="3"/>
  <c r="I26" i="3"/>
  <c r="Q25" i="3"/>
  <c r="P25" i="3"/>
  <c r="N25" i="3"/>
  <c r="K25" i="3"/>
  <c r="J25" i="3"/>
  <c r="I25" i="3"/>
  <c r="F25" i="3"/>
  <c r="Q24" i="3"/>
  <c r="P24" i="3"/>
  <c r="N24" i="3"/>
  <c r="L24" i="3"/>
  <c r="J24" i="3"/>
  <c r="Q23" i="3"/>
  <c r="P23" i="3"/>
  <c r="N23" i="3"/>
  <c r="L23" i="3"/>
  <c r="Z23" i="3" s="1"/>
  <c r="Q22" i="3"/>
  <c r="P22" i="3"/>
  <c r="L22" i="3"/>
  <c r="X22" i="3" s="1"/>
  <c r="J22" i="3"/>
  <c r="F22" i="3"/>
  <c r="AB22" i="3" s="1"/>
  <c r="Q21" i="3"/>
  <c r="P21" i="3"/>
  <c r="O21" i="3"/>
  <c r="J21" i="3"/>
  <c r="I21" i="3"/>
  <c r="H21" i="3"/>
  <c r="Q20" i="3"/>
  <c r="P20" i="3"/>
  <c r="O20" i="3"/>
  <c r="L20" i="3"/>
  <c r="K20" i="3"/>
  <c r="J20" i="3"/>
  <c r="Z20" i="3" s="1"/>
  <c r="I20" i="3"/>
  <c r="Q19" i="3"/>
  <c r="P19" i="3"/>
  <c r="O19" i="3"/>
  <c r="N19" i="3"/>
  <c r="L19" i="3"/>
  <c r="K19" i="3"/>
  <c r="Q18" i="3"/>
  <c r="P18" i="3"/>
  <c r="L18" i="3"/>
  <c r="K18" i="3"/>
  <c r="J18" i="3"/>
  <c r="I18" i="3"/>
  <c r="G18" i="3"/>
  <c r="F18" i="3"/>
  <c r="Q17" i="3"/>
  <c r="P17" i="3"/>
  <c r="N17" i="3"/>
  <c r="L17" i="3"/>
  <c r="K17" i="3"/>
  <c r="J17" i="3"/>
  <c r="I17" i="3"/>
  <c r="H17" i="3"/>
  <c r="Z17" i="3" s="1"/>
  <c r="G17" i="3"/>
  <c r="F17" i="3"/>
  <c r="Q16" i="3"/>
  <c r="P16" i="3"/>
  <c r="N16" i="3"/>
  <c r="L16" i="3"/>
  <c r="AD16" i="3" s="1"/>
  <c r="K16" i="3"/>
  <c r="J16" i="3"/>
  <c r="G16" i="3"/>
  <c r="Q15" i="3"/>
  <c r="P15" i="3"/>
  <c r="N15" i="3"/>
  <c r="L15" i="3"/>
  <c r="K15" i="3"/>
  <c r="J15" i="3"/>
  <c r="I15" i="3"/>
  <c r="H15" i="3"/>
  <c r="Z15" i="3" s="1"/>
  <c r="F15" i="3"/>
  <c r="Q14" i="3"/>
  <c r="P14" i="3"/>
  <c r="N14" i="3"/>
  <c r="L14" i="3"/>
  <c r="K14" i="3"/>
  <c r="J14" i="3"/>
  <c r="I14" i="3"/>
  <c r="G14" i="3"/>
  <c r="F14" i="3"/>
  <c r="Q13" i="3"/>
  <c r="P13" i="3"/>
  <c r="O13" i="3"/>
  <c r="N13" i="3"/>
  <c r="L13" i="3"/>
  <c r="J13" i="3"/>
  <c r="I13" i="3"/>
  <c r="G13" i="3"/>
  <c r="X13" i="3" s="1"/>
  <c r="F13" i="3"/>
  <c r="Y13" i="3" s="1"/>
  <c r="Q12" i="3"/>
  <c r="L12" i="3"/>
  <c r="K12" i="3"/>
  <c r="J12" i="3"/>
  <c r="I12" i="3"/>
  <c r="H12" i="3"/>
  <c r="AA12" i="3" s="1"/>
  <c r="G12" i="3"/>
  <c r="F12" i="3"/>
  <c r="AB12" i="3" s="1"/>
  <c r="Q11" i="3"/>
  <c r="P11" i="3"/>
  <c r="O11" i="3"/>
  <c r="N11" i="3"/>
  <c r="L11" i="3"/>
  <c r="K11" i="3"/>
  <c r="J11" i="3"/>
  <c r="I11" i="3"/>
  <c r="H11" i="3"/>
  <c r="G11" i="3"/>
  <c r="F11" i="3"/>
  <c r="P10" i="3"/>
  <c r="L10" i="3"/>
  <c r="K10" i="3"/>
  <c r="J10" i="3"/>
  <c r="I10" i="3"/>
  <c r="H10" i="3"/>
  <c r="G10" i="3"/>
  <c r="W10" i="3" s="1"/>
  <c r="F10" i="3"/>
  <c r="Q9" i="3"/>
  <c r="P9" i="3"/>
  <c r="O9" i="3"/>
  <c r="N9" i="3"/>
  <c r="L9" i="3"/>
  <c r="K9" i="3"/>
  <c r="J9" i="3"/>
  <c r="G9" i="3"/>
  <c r="F9" i="3"/>
  <c r="AB9" i="3" s="1"/>
  <c r="Q8" i="3"/>
  <c r="P8" i="3"/>
  <c r="O8" i="3"/>
  <c r="L8" i="3"/>
  <c r="K8" i="3"/>
  <c r="J8" i="3"/>
  <c r="I8" i="3"/>
  <c r="H8" i="3"/>
  <c r="AB8" i="3" s="1"/>
  <c r="G8" i="3"/>
  <c r="F8" i="3"/>
  <c r="O7" i="3"/>
  <c r="N7" i="3"/>
  <c r="L7" i="3"/>
  <c r="K7" i="3"/>
  <c r="J7" i="3"/>
  <c r="I7" i="3"/>
  <c r="H7" i="3"/>
  <c r="G7" i="3"/>
  <c r="F7" i="3"/>
  <c r="Q6" i="3"/>
  <c r="P6" i="3"/>
  <c r="O6" i="3"/>
  <c r="N6" i="3"/>
  <c r="L6" i="3"/>
  <c r="K6" i="3"/>
  <c r="J6" i="3"/>
  <c r="I6" i="3"/>
  <c r="H6" i="3"/>
  <c r="AC6" i="3" s="1"/>
  <c r="G6" i="3"/>
  <c r="F6" i="3"/>
  <c r="AP30" i="2"/>
  <c r="AO30" i="2"/>
  <c r="AQ30" i="2" s="1"/>
  <c r="AN30" i="2"/>
  <c r="AL30" i="2"/>
  <c r="AK30" i="2"/>
  <c r="AM30" i="2" s="1"/>
  <c r="AJ30" i="2"/>
  <c r="AH30" i="2"/>
  <c r="AG30" i="2"/>
  <c r="AI30" i="2" s="1"/>
  <c r="AF30" i="2"/>
  <c r="AD30" i="2"/>
  <c r="AC30" i="2"/>
  <c r="AE30" i="2" s="1"/>
  <c r="AB30" i="2"/>
  <c r="N30" i="2"/>
  <c r="L30" i="2"/>
  <c r="J30" i="2"/>
  <c r="AP29" i="2"/>
  <c r="AO29" i="2"/>
  <c r="AQ29" i="2" s="1"/>
  <c r="AN29" i="2"/>
  <c r="AL29" i="2"/>
  <c r="AK29" i="2"/>
  <c r="AM29" i="2" s="1"/>
  <c r="AJ29" i="2"/>
  <c r="AH29" i="2"/>
  <c r="AG29" i="2"/>
  <c r="AI29" i="2" s="1"/>
  <c r="AF29" i="2"/>
  <c r="L29" i="2" s="1"/>
  <c r="M29" i="2" s="1"/>
  <c r="AD29" i="2"/>
  <c r="AC29" i="2"/>
  <c r="AE29" i="2" s="1"/>
  <c r="AB29" i="2"/>
  <c r="N29" i="2"/>
  <c r="J29" i="2"/>
  <c r="AP28" i="2"/>
  <c r="AO28" i="2"/>
  <c r="AQ28" i="2" s="1"/>
  <c r="AN28" i="2"/>
  <c r="AL28" i="2"/>
  <c r="AK28" i="2"/>
  <c r="AM28" i="2" s="1"/>
  <c r="AJ28" i="2"/>
  <c r="AH28" i="2"/>
  <c r="AG28" i="2"/>
  <c r="AI28" i="2" s="1"/>
  <c r="AF28" i="2"/>
  <c r="L28" i="2" s="1"/>
  <c r="AD28" i="2"/>
  <c r="AC28" i="2"/>
  <c r="AE28" i="2" s="1"/>
  <c r="AB28" i="2"/>
  <c r="N28" i="2"/>
  <c r="J28" i="2"/>
  <c r="AP27" i="2"/>
  <c r="AO27" i="2"/>
  <c r="AQ27" i="2" s="1"/>
  <c r="AN27" i="2"/>
  <c r="AL27" i="2"/>
  <c r="AK27" i="2"/>
  <c r="AM27" i="2" s="1"/>
  <c r="AJ27" i="2"/>
  <c r="AH27" i="2"/>
  <c r="AG27" i="2"/>
  <c r="AI27" i="2" s="1"/>
  <c r="AF27" i="2"/>
  <c r="L27" i="2" s="1"/>
  <c r="M27" i="2" s="1"/>
  <c r="AD27" i="2"/>
  <c r="AC27" i="2"/>
  <c r="AE27" i="2" s="1"/>
  <c r="AB27" i="2"/>
  <c r="N27" i="2"/>
  <c r="AP26" i="2"/>
  <c r="AO26" i="2"/>
  <c r="AQ26" i="2" s="1"/>
  <c r="AN26" i="2"/>
  <c r="AL26" i="2"/>
  <c r="AK26" i="2"/>
  <c r="AM26" i="2" s="1"/>
  <c r="AJ26" i="2"/>
  <c r="AH26" i="2"/>
  <c r="AG26" i="2"/>
  <c r="AI26" i="2" s="1"/>
  <c r="AF26" i="2"/>
  <c r="AD26" i="2"/>
  <c r="AC26" i="2"/>
  <c r="AE26" i="2" s="1"/>
  <c r="AB26" i="2"/>
  <c r="N26" i="2"/>
  <c r="L26" i="2"/>
  <c r="J26" i="2"/>
  <c r="M26" i="2" s="1"/>
  <c r="AP25" i="2"/>
  <c r="AO25" i="2"/>
  <c r="AQ25" i="2" s="1"/>
  <c r="AN25" i="2"/>
  <c r="AL25" i="2"/>
  <c r="AK25" i="2"/>
  <c r="AM25" i="2" s="1"/>
  <c r="AJ25" i="2"/>
  <c r="AH25" i="2"/>
  <c r="AG25" i="2"/>
  <c r="AI25" i="2" s="1"/>
  <c r="AF25" i="2"/>
  <c r="AD25" i="2"/>
  <c r="AC25" i="2"/>
  <c r="AE25" i="2" s="1"/>
  <c r="AB25" i="2"/>
  <c r="N25" i="2"/>
  <c r="L25" i="2"/>
  <c r="J25" i="2"/>
  <c r="AP24" i="2"/>
  <c r="AO24" i="2"/>
  <c r="AQ24" i="2" s="1"/>
  <c r="AN24" i="2"/>
  <c r="AL24" i="2"/>
  <c r="AK24" i="2"/>
  <c r="AM24" i="2" s="1"/>
  <c r="AJ24" i="2"/>
  <c r="AH24" i="2"/>
  <c r="AG24" i="2"/>
  <c r="AI24" i="2" s="1"/>
  <c r="AF24" i="2"/>
  <c r="AD24" i="2"/>
  <c r="AC24" i="2"/>
  <c r="AE24" i="2" s="1"/>
  <c r="AB24" i="2"/>
  <c r="N24" i="2"/>
  <c r="L24" i="2"/>
  <c r="J24" i="2"/>
  <c r="M24" i="2" s="1"/>
  <c r="AP23" i="2"/>
  <c r="AO23" i="2"/>
  <c r="AQ23" i="2" s="1"/>
  <c r="AN23" i="2"/>
  <c r="AL23" i="2"/>
  <c r="AK23" i="2"/>
  <c r="AM23" i="2" s="1"/>
  <c r="AJ23" i="2"/>
  <c r="AH23" i="2"/>
  <c r="AG23" i="2"/>
  <c r="AI23" i="2" s="1"/>
  <c r="L23" i="2" s="1"/>
  <c r="AF23" i="2"/>
  <c r="AD23" i="2"/>
  <c r="AC23" i="2"/>
  <c r="AE23" i="2" s="1"/>
  <c r="AB23" i="2"/>
  <c r="N23" i="2"/>
  <c r="J23" i="2"/>
  <c r="AP22" i="2"/>
  <c r="AO22" i="2"/>
  <c r="AQ22" i="2" s="1"/>
  <c r="AN22" i="2"/>
  <c r="AL22" i="2"/>
  <c r="AK22" i="2"/>
  <c r="AM22" i="2" s="1"/>
  <c r="AJ22" i="2"/>
  <c r="AH22" i="2"/>
  <c r="AG22" i="2"/>
  <c r="AI22" i="2" s="1"/>
  <c r="AF22" i="2"/>
  <c r="L22" i="2" s="1"/>
  <c r="AD22" i="2"/>
  <c r="AC22" i="2"/>
  <c r="AE22" i="2" s="1"/>
  <c r="AB22" i="2"/>
  <c r="N22" i="2"/>
  <c r="J22" i="2"/>
  <c r="AO21" i="2"/>
  <c r="AQ21" i="2" s="1"/>
  <c r="AN21" i="2"/>
  <c r="AL21" i="2"/>
  <c r="AK21" i="2"/>
  <c r="AM21" i="2" s="1"/>
  <c r="AJ21" i="2"/>
  <c r="AH21" i="2"/>
  <c r="AG21" i="2"/>
  <c r="AI21" i="2" s="1"/>
  <c r="L21" i="2" s="1"/>
  <c r="AF21" i="2"/>
  <c r="AD21" i="2"/>
  <c r="AC21" i="2"/>
  <c r="AE21" i="2" s="1"/>
  <c r="AB21" i="2"/>
  <c r="W21" i="2"/>
  <c r="AP21" i="2" s="1"/>
  <c r="N21" i="2"/>
  <c r="J21" i="2"/>
  <c r="AP20" i="2"/>
  <c r="AO20" i="2"/>
  <c r="AQ20" i="2" s="1"/>
  <c r="AN20" i="2"/>
  <c r="AL20" i="2"/>
  <c r="AK20" i="2"/>
  <c r="AM20" i="2" s="1"/>
  <c r="AJ20" i="2"/>
  <c r="AH20" i="2"/>
  <c r="L20" i="2" s="1"/>
  <c r="M20" i="2" s="1"/>
  <c r="AG20" i="2"/>
  <c r="AI20" i="2" s="1"/>
  <c r="AF20" i="2"/>
  <c r="AD20" i="2"/>
  <c r="AC20" i="2"/>
  <c r="AE20" i="2" s="1"/>
  <c r="AB20" i="2"/>
  <c r="N20" i="2"/>
  <c r="J20" i="2"/>
  <c r="AP19" i="2"/>
  <c r="AO19" i="2"/>
  <c r="AQ19" i="2" s="1"/>
  <c r="AN19" i="2"/>
  <c r="AL19" i="2"/>
  <c r="AK19" i="2"/>
  <c r="AM19" i="2" s="1"/>
  <c r="AJ19" i="2"/>
  <c r="AH19" i="2"/>
  <c r="AG19" i="2"/>
  <c r="AI19" i="2" s="1"/>
  <c r="AF19" i="2"/>
  <c r="AD19" i="2"/>
  <c r="AC19" i="2"/>
  <c r="AE19" i="2" s="1"/>
  <c r="AB19" i="2"/>
  <c r="N19" i="2"/>
  <c r="L19" i="2"/>
  <c r="M19" i="2" s="1"/>
  <c r="J19" i="2"/>
  <c r="AP18" i="2"/>
  <c r="AO18" i="2"/>
  <c r="AQ18" i="2" s="1"/>
  <c r="AN18" i="2"/>
  <c r="AL18" i="2"/>
  <c r="AK18" i="2"/>
  <c r="AM18" i="2" s="1"/>
  <c r="AJ18" i="2"/>
  <c r="AH18" i="2"/>
  <c r="L18" i="2" s="1"/>
  <c r="M18" i="2" s="1"/>
  <c r="AG18" i="2"/>
  <c r="AI18" i="2" s="1"/>
  <c r="AF18" i="2"/>
  <c r="AD18" i="2"/>
  <c r="AC18" i="2"/>
  <c r="AE18" i="2" s="1"/>
  <c r="AB18" i="2"/>
  <c r="N18" i="2"/>
  <c r="J18" i="2"/>
  <c r="AP17" i="2"/>
  <c r="AO17" i="2"/>
  <c r="AQ17" i="2" s="1"/>
  <c r="AN17" i="2"/>
  <c r="AL17" i="2"/>
  <c r="AK17" i="2"/>
  <c r="AM17" i="2" s="1"/>
  <c r="AJ17" i="2"/>
  <c r="AH17" i="2"/>
  <c r="AG17" i="2"/>
  <c r="AI17" i="2" s="1"/>
  <c r="L17" i="2" s="1"/>
  <c r="AF17" i="2"/>
  <c r="AD17" i="2"/>
  <c r="AC17" i="2"/>
  <c r="AE17" i="2" s="1"/>
  <c r="AB17" i="2"/>
  <c r="N17" i="2"/>
  <c r="J17" i="2"/>
  <c r="AP16" i="2"/>
  <c r="AO16" i="2"/>
  <c r="AQ16" i="2" s="1"/>
  <c r="AN16" i="2"/>
  <c r="AL16" i="2"/>
  <c r="AK16" i="2"/>
  <c r="AM16" i="2" s="1"/>
  <c r="AJ16" i="2"/>
  <c r="AH16" i="2"/>
  <c r="AG16" i="2"/>
  <c r="AI16" i="2" s="1"/>
  <c r="AF16" i="2"/>
  <c r="L16" i="2" s="1"/>
  <c r="AD16" i="2"/>
  <c r="AC16" i="2"/>
  <c r="AE16" i="2" s="1"/>
  <c r="AB16" i="2"/>
  <c r="N16" i="2"/>
  <c r="J16" i="2"/>
  <c r="AP15" i="2"/>
  <c r="AO15" i="2"/>
  <c r="AQ15" i="2" s="1"/>
  <c r="AN15" i="2"/>
  <c r="AL15" i="2"/>
  <c r="AK15" i="2"/>
  <c r="AM15" i="2" s="1"/>
  <c r="AJ15" i="2"/>
  <c r="AH15" i="2"/>
  <c r="AG15" i="2"/>
  <c r="AI15" i="2" s="1"/>
  <c r="AF15" i="2"/>
  <c r="L15" i="2" s="1"/>
  <c r="AD15" i="2"/>
  <c r="AC15" i="2"/>
  <c r="AE15" i="2" s="1"/>
  <c r="AB15" i="2"/>
  <c r="N15" i="2"/>
  <c r="J15" i="2"/>
  <c r="AP14" i="2"/>
  <c r="AO14" i="2"/>
  <c r="AQ14" i="2" s="1"/>
  <c r="AN14" i="2"/>
  <c r="AL14" i="2"/>
  <c r="AK14" i="2"/>
  <c r="AM14" i="2" s="1"/>
  <c r="AJ14" i="2"/>
  <c r="AH14" i="2"/>
  <c r="L14" i="2" s="1"/>
  <c r="M14" i="2" s="1"/>
  <c r="AG14" i="2"/>
  <c r="AI14" i="2" s="1"/>
  <c r="AF14" i="2"/>
  <c r="AD14" i="2"/>
  <c r="AC14" i="2"/>
  <c r="AE14" i="2" s="1"/>
  <c r="AB14" i="2"/>
  <c r="N14" i="2"/>
  <c r="J14" i="2"/>
  <c r="AP13" i="2"/>
  <c r="AO13" i="2"/>
  <c r="AQ13" i="2" s="1"/>
  <c r="AN13" i="2"/>
  <c r="AL13" i="2"/>
  <c r="AK13" i="2"/>
  <c r="AM13" i="2" s="1"/>
  <c r="AJ13" i="2"/>
  <c r="AH13" i="2"/>
  <c r="AG13" i="2"/>
  <c r="AI13" i="2" s="1"/>
  <c r="AF13" i="2"/>
  <c r="L13" i="2" s="1"/>
  <c r="M13" i="2" s="1"/>
  <c r="AD13" i="2"/>
  <c r="AC13" i="2"/>
  <c r="AE13" i="2" s="1"/>
  <c r="AB13" i="2"/>
  <c r="N13" i="2"/>
  <c r="J13" i="2"/>
  <c r="AP12" i="2"/>
  <c r="AO12" i="2"/>
  <c r="AQ12" i="2" s="1"/>
  <c r="AN12" i="2"/>
  <c r="AL12" i="2"/>
  <c r="AK12" i="2"/>
  <c r="AM12" i="2" s="1"/>
  <c r="AJ12" i="2"/>
  <c r="AH12" i="2"/>
  <c r="AG12" i="2"/>
  <c r="AI12" i="2" s="1"/>
  <c r="L12" i="2" s="1"/>
  <c r="AF12" i="2"/>
  <c r="AD12" i="2"/>
  <c r="AC12" i="2"/>
  <c r="AE12" i="2" s="1"/>
  <c r="AB12" i="2"/>
  <c r="N12" i="2"/>
  <c r="J12" i="2"/>
  <c r="AP11" i="2"/>
  <c r="AO11" i="2"/>
  <c r="AQ11" i="2" s="1"/>
  <c r="AN11" i="2"/>
  <c r="AL11" i="2"/>
  <c r="AK11" i="2"/>
  <c r="AM11" i="2" s="1"/>
  <c r="AJ11" i="2"/>
  <c r="AH11" i="2"/>
  <c r="AG11" i="2"/>
  <c r="AI11" i="2" s="1"/>
  <c r="L11" i="2" s="1"/>
  <c r="M11" i="2" s="1"/>
  <c r="AF11" i="2"/>
  <c r="AD11" i="2"/>
  <c r="AC11" i="2"/>
  <c r="AE11" i="2" s="1"/>
  <c r="AB11" i="2"/>
  <c r="N11" i="2"/>
  <c r="J11" i="2"/>
  <c r="AP10" i="2"/>
  <c r="AO10" i="2"/>
  <c r="AQ10" i="2" s="1"/>
  <c r="AN10" i="2"/>
  <c r="AL10" i="2"/>
  <c r="AK10" i="2"/>
  <c r="AM10" i="2" s="1"/>
  <c r="AJ10" i="2"/>
  <c r="AH10" i="2"/>
  <c r="AG10" i="2"/>
  <c r="AI10" i="2" s="1"/>
  <c r="AF10" i="2"/>
  <c r="AD10" i="2"/>
  <c r="AC10" i="2"/>
  <c r="AE10" i="2" s="1"/>
  <c r="AB10" i="2"/>
  <c r="N10" i="2"/>
  <c r="L10" i="2"/>
  <c r="M10" i="2" s="1"/>
  <c r="J10" i="2"/>
  <c r="AP9" i="2"/>
  <c r="AO9" i="2"/>
  <c r="AQ9" i="2" s="1"/>
  <c r="AN9" i="2"/>
  <c r="AL9" i="2"/>
  <c r="AK9" i="2"/>
  <c r="AM9" i="2" s="1"/>
  <c r="AJ9" i="2"/>
  <c r="AH9" i="2"/>
  <c r="AG9" i="2"/>
  <c r="AI9" i="2" s="1"/>
  <c r="L9" i="2" s="1"/>
  <c r="M9" i="2" s="1"/>
  <c r="AF9" i="2"/>
  <c r="AD9" i="2"/>
  <c r="AC9" i="2"/>
  <c r="AE9" i="2" s="1"/>
  <c r="AB9" i="2"/>
  <c r="N9" i="2"/>
  <c r="AP8" i="2"/>
  <c r="AO8" i="2"/>
  <c r="AQ8" i="2" s="1"/>
  <c r="AN8" i="2"/>
  <c r="AL8" i="2"/>
  <c r="AK8" i="2"/>
  <c r="AM8" i="2" s="1"/>
  <c r="AJ8" i="2"/>
  <c r="AH8" i="2"/>
  <c r="L8" i="2" s="1"/>
  <c r="AG8" i="2"/>
  <c r="AI8" i="2" s="1"/>
  <c r="AF8" i="2"/>
  <c r="AD8" i="2"/>
  <c r="AC8" i="2"/>
  <c r="AE8" i="2" s="1"/>
  <c r="AB8" i="2"/>
  <c r="N8" i="2"/>
  <c r="J8" i="2"/>
  <c r="AP7" i="2"/>
  <c r="AO7" i="2"/>
  <c r="AQ7" i="2" s="1"/>
  <c r="AN7" i="2"/>
  <c r="AL7" i="2"/>
  <c r="AK7" i="2"/>
  <c r="AM7" i="2" s="1"/>
  <c r="AJ7" i="2"/>
  <c r="AH7" i="2"/>
  <c r="AG7" i="2"/>
  <c r="AI7" i="2" s="1"/>
  <c r="AF7" i="2"/>
  <c r="AD7" i="2"/>
  <c r="AC7" i="2"/>
  <c r="AE7" i="2" s="1"/>
  <c r="AB7" i="2"/>
  <c r="N7" i="2"/>
  <c r="L7" i="2"/>
  <c r="J7" i="2"/>
  <c r="AP6" i="2"/>
  <c r="AO6" i="2"/>
  <c r="AQ6" i="2" s="1"/>
  <c r="AN6" i="2"/>
  <c r="AL6" i="2"/>
  <c r="AK6" i="2"/>
  <c r="AM6" i="2" s="1"/>
  <c r="AJ6" i="2"/>
  <c r="AH6" i="2"/>
  <c r="AG6" i="2"/>
  <c r="AI6" i="2" s="1"/>
  <c r="AF6" i="2"/>
  <c r="AD6" i="2"/>
  <c r="AC6" i="2"/>
  <c r="AE6" i="2" s="1"/>
  <c r="AB6" i="2"/>
  <c r="N6" i="2"/>
  <c r="L6" i="2"/>
  <c r="J6" i="2"/>
  <c r="M6" i="2" s="1"/>
  <c r="AP33" i="1"/>
  <c r="AO33" i="1"/>
  <c r="AQ33" i="1" s="1"/>
  <c r="AN33" i="1"/>
  <c r="AL33" i="1"/>
  <c r="AK33" i="1"/>
  <c r="AM33" i="1" s="1"/>
  <c r="AJ33" i="1"/>
  <c r="AH33" i="1"/>
  <c r="AG33" i="1"/>
  <c r="AI33" i="1" s="1"/>
  <c r="L33" i="1" s="1"/>
  <c r="AF33" i="1"/>
  <c r="AD33" i="1"/>
  <c r="AC33" i="1"/>
  <c r="AE33" i="1" s="1"/>
  <c r="AB33" i="1"/>
  <c r="W33" i="1"/>
  <c r="N33" i="1"/>
  <c r="J33" i="1"/>
  <c r="AP32" i="1"/>
  <c r="AO32" i="1"/>
  <c r="AQ32" i="1" s="1"/>
  <c r="AN32" i="1"/>
  <c r="AL32" i="1"/>
  <c r="AK32" i="1"/>
  <c r="AM32" i="1" s="1"/>
  <c r="AJ32" i="1"/>
  <c r="AH32" i="1"/>
  <c r="AG32" i="1"/>
  <c r="AI32" i="1" s="1"/>
  <c r="AF32" i="1"/>
  <c r="AD32" i="1"/>
  <c r="AC32" i="1"/>
  <c r="AE32" i="1" s="1"/>
  <c r="AB32" i="1"/>
  <c r="N32" i="1"/>
  <c r="J32" i="1"/>
  <c r="AP31" i="1"/>
  <c r="AO31" i="1"/>
  <c r="AQ31" i="1" s="1"/>
  <c r="AN31" i="1"/>
  <c r="AL31" i="1"/>
  <c r="AK31" i="1"/>
  <c r="AM31" i="1" s="1"/>
  <c r="AJ31" i="1"/>
  <c r="AH31" i="1"/>
  <c r="AG31" i="1"/>
  <c r="AI31" i="1" s="1"/>
  <c r="AF31" i="1"/>
  <c r="AD31" i="1"/>
  <c r="AC31" i="1"/>
  <c r="AE31" i="1" s="1"/>
  <c r="AB31" i="1"/>
  <c r="N31" i="1"/>
  <c r="J31" i="1"/>
  <c r="AP30" i="1"/>
  <c r="AO30" i="1"/>
  <c r="AQ30" i="1" s="1"/>
  <c r="AN30" i="1"/>
  <c r="AL30" i="1"/>
  <c r="AK30" i="1"/>
  <c r="AM30" i="1" s="1"/>
  <c r="AJ30" i="1"/>
  <c r="AH30" i="1"/>
  <c r="AG30" i="1"/>
  <c r="AI30" i="1" s="1"/>
  <c r="L30" i="1" s="1"/>
  <c r="M30" i="1" s="1"/>
  <c r="AF30" i="1"/>
  <c r="AD30" i="1"/>
  <c r="AC30" i="1"/>
  <c r="AE30" i="1" s="1"/>
  <c r="AB30" i="1"/>
  <c r="N30" i="1"/>
  <c r="J30" i="1"/>
  <c r="AP29" i="1"/>
  <c r="AO29" i="1"/>
  <c r="AQ29" i="1" s="1"/>
  <c r="AN29" i="1"/>
  <c r="AL29" i="1"/>
  <c r="AK29" i="1"/>
  <c r="AM29" i="1" s="1"/>
  <c r="AJ29" i="1"/>
  <c r="AH29" i="1"/>
  <c r="AG29" i="1"/>
  <c r="AI29" i="1" s="1"/>
  <c r="AF29" i="1"/>
  <c r="AD29" i="1"/>
  <c r="AC29" i="1"/>
  <c r="AE29" i="1" s="1"/>
  <c r="AB29" i="1"/>
  <c r="N29" i="1"/>
  <c r="L29" i="1"/>
  <c r="J29" i="1"/>
  <c r="AP28" i="1"/>
  <c r="AO28" i="1"/>
  <c r="AQ28" i="1" s="1"/>
  <c r="AN28" i="1"/>
  <c r="AL28" i="1"/>
  <c r="AK28" i="1"/>
  <c r="AM28" i="1" s="1"/>
  <c r="AJ28" i="1"/>
  <c r="AH28" i="1"/>
  <c r="AG28" i="1"/>
  <c r="AI28" i="1" s="1"/>
  <c r="AF28" i="1"/>
  <c r="L28" i="1" s="1"/>
  <c r="M28" i="1" s="1"/>
  <c r="AD28" i="1"/>
  <c r="AC28" i="1"/>
  <c r="AE28" i="1" s="1"/>
  <c r="AB28" i="1"/>
  <c r="N28" i="1"/>
  <c r="J28" i="1"/>
  <c r="AP27" i="1"/>
  <c r="AO27" i="1"/>
  <c r="AQ27" i="1" s="1"/>
  <c r="AN27" i="1"/>
  <c r="AL27" i="1"/>
  <c r="AK27" i="1"/>
  <c r="AM27" i="1" s="1"/>
  <c r="AJ27" i="1"/>
  <c r="AH27" i="1"/>
  <c r="AG27" i="1"/>
  <c r="AI27" i="1" s="1"/>
  <c r="AF27" i="1"/>
  <c r="AD27" i="1"/>
  <c r="AC27" i="1"/>
  <c r="AE27" i="1" s="1"/>
  <c r="AB27" i="1"/>
  <c r="N27" i="1"/>
  <c r="L27" i="1"/>
  <c r="M27" i="1" s="1"/>
  <c r="J27" i="1"/>
  <c r="AP26" i="1"/>
  <c r="AO26" i="1"/>
  <c r="AQ26" i="1" s="1"/>
  <c r="AN26" i="1"/>
  <c r="AL26" i="1"/>
  <c r="AK26" i="1"/>
  <c r="AM26" i="1" s="1"/>
  <c r="AJ26" i="1"/>
  <c r="AH26" i="1"/>
  <c r="AG26" i="1"/>
  <c r="AI26" i="1" s="1"/>
  <c r="AF26" i="1"/>
  <c r="AD26" i="1"/>
  <c r="AC26" i="1"/>
  <c r="AE26" i="1" s="1"/>
  <c r="AB26" i="1"/>
  <c r="N26" i="1"/>
  <c r="L26" i="1"/>
  <c r="J26" i="1"/>
  <c r="AP25" i="1"/>
  <c r="AO25" i="1"/>
  <c r="AQ25" i="1" s="1"/>
  <c r="AN25" i="1"/>
  <c r="AL25" i="1"/>
  <c r="AK25" i="1"/>
  <c r="AM25" i="1" s="1"/>
  <c r="AJ25" i="1"/>
  <c r="AH25" i="1"/>
  <c r="AG25" i="1"/>
  <c r="AI25" i="1" s="1"/>
  <c r="AF25" i="1"/>
  <c r="AD25" i="1"/>
  <c r="AC25" i="1"/>
  <c r="AE25" i="1" s="1"/>
  <c r="AB25" i="1"/>
  <c r="N25" i="1"/>
  <c r="L25" i="1"/>
  <c r="J25" i="1"/>
  <c r="AP24" i="1"/>
  <c r="AO24" i="1"/>
  <c r="AQ24" i="1" s="1"/>
  <c r="AN24" i="1"/>
  <c r="AL24" i="1"/>
  <c r="AK24" i="1"/>
  <c r="AM24" i="1" s="1"/>
  <c r="AJ24" i="1"/>
  <c r="AH24" i="1"/>
  <c r="AG24" i="1"/>
  <c r="AI24" i="1" s="1"/>
  <c r="AF24" i="1"/>
  <c r="AD24" i="1"/>
  <c r="AC24" i="1"/>
  <c r="AE24" i="1" s="1"/>
  <c r="AB24" i="1"/>
  <c r="N24" i="1"/>
  <c r="J24" i="1"/>
  <c r="AP23" i="1"/>
  <c r="AO23" i="1"/>
  <c r="AQ23" i="1" s="1"/>
  <c r="AN23" i="1"/>
  <c r="AL23" i="1"/>
  <c r="AK23" i="1"/>
  <c r="AM23" i="1" s="1"/>
  <c r="AJ23" i="1"/>
  <c r="AH23" i="1"/>
  <c r="L23" i="1" s="1"/>
  <c r="M23" i="1" s="1"/>
  <c r="AG23" i="1"/>
  <c r="AI23" i="1" s="1"/>
  <c r="AF23" i="1"/>
  <c r="AD23" i="1"/>
  <c r="AC23" i="1"/>
  <c r="AE23" i="1" s="1"/>
  <c r="AB23" i="1"/>
  <c r="N23" i="1"/>
  <c r="J23" i="1"/>
  <c r="AP22" i="1"/>
  <c r="AO22" i="1"/>
  <c r="AQ22" i="1" s="1"/>
  <c r="AN22" i="1"/>
  <c r="AL22" i="1"/>
  <c r="AK22" i="1"/>
  <c r="AM22" i="1" s="1"/>
  <c r="AJ22" i="1"/>
  <c r="AH22" i="1"/>
  <c r="AG22" i="1"/>
  <c r="AI22" i="1" s="1"/>
  <c r="L22" i="1" s="1"/>
  <c r="M22" i="1" s="1"/>
  <c r="AF22" i="1"/>
  <c r="AD22" i="1"/>
  <c r="AC22" i="1"/>
  <c r="AE22" i="1" s="1"/>
  <c r="AB22" i="1"/>
  <c r="N22" i="1"/>
  <c r="J22" i="1"/>
  <c r="AP21" i="1"/>
  <c r="AO21" i="1"/>
  <c r="AQ21" i="1" s="1"/>
  <c r="AN21" i="1"/>
  <c r="AL21" i="1"/>
  <c r="AK21" i="1"/>
  <c r="AM21" i="1" s="1"/>
  <c r="AJ21" i="1"/>
  <c r="AH21" i="1"/>
  <c r="AG21" i="1"/>
  <c r="AI21" i="1" s="1"/>
  <c r="AF21" i="1"/>
  <c r="AD21" i="1"/>
  <c r="AC21" i="1"/>
  <c r="AE21" i="1" s="1"/>
  <c r="AB21" i="1"/>
  <c r="N21" i="1"/>
  <c r="L21" i="1"/>
  <c r="M21" i="1" s="1"/>
  <c r="J21" i="1"/>
  <c r="AP20" i="1"/>
  <c r="AO20" i="1"/>
  <c r="AQ20" i="1" s="1"/>
  <c r="AN20" i="1"/>
  <c r="AL20" i="1"/>
  <c r="AK20" i="1"/>
  <c r="AM20" i="1" s="1"/>
  <c r="AJ20" i="1"/>
  <c r="AH20" i="1"/>
  <c r="AG20" i="1"/>
  <c r="AI20" i="1" s="1"/>
  <c r="L20" i="1" s="1"/>
  <c r="AF20" i="1"/>
  <c r="AD20" i="1"/>
  <c r="AC20" i="1"/>
  <c r="AE20" i="1" s="1"/>
  <c r="AB20" i="1"/>
  <c r="N20" i="1"/>
  <c r="J20" i="1"/>
  <c r="AP19" i="1"/>
  <c r="AO19" i="1"/>
  <c r="AQ19" i="1" s="1"/>
  <c r="AN19" i="1"/>
  <c r="AL19" i="1"/>
  <c r="AK19" i="1"/>
  <c r="AM19" i="1" s="1"/>
  <c r="AJ19" i="1"/>
  <c r="AH19" i="1"/>
  <c r="L19" i="1" s="1"/>
  <c r="M19" i="1" s="1"/>
  <c r="AG19" i="1"/>
  <c r="AI19" i="1" s="1"/>
  <c r="AF19" i="1"/>
  <c r="AD19" i="1"/>
  <c r="AC19" i="1"/>
  <c r="AE19" i="1" s="1"/>
  <c r="AB19" i="1"/>
  <c r="N19" i="1"/>
  <c r="J19" i="1"/>
  <c r="AP18" i="1"/>
  <c r="AO18" i="1"/>
  <c r="AQ18" i="1" s="1"/>
  <c r="AN18" i="1"/>
  <c r="AL18" i="1"/>
  <c r="AK18" i="1"/>
  <c r="AM18" i="1" s="1"/>
  <c r="AJ18" i="1"/>
  <c r="AH18" i="1"/>
  <c r="AG18" i="1"/>
  <c r="AI18" i="1" s="1"/>
  <c r="AF18" i="1"/>
  <c r="AD18" i="1"/>
  <c r="AC18" i="1"/>
  <c r="AE18" i="1" s="1"/>
  <c r="AB18" i="1"/>
  <c r="N18" i="1"/>
  <c r="J18" i="1"/>
  <c r="AP17" i="1"/>
  <c r="AO17" i="1"/>
  <c r="AQ17" i="1" s="1"/>
  <c r="AN17" i="1"/>
  <c r="AL17" i="1"/>
  <c r="AK17" i="1"/>
  <c r="AM17" i="1" s="1"/>
  <c r="AJ17" i="1"/>
  <c r="AH17" i="1"/>
  <c r="AG17" i="1"/>
  <c r="AI17" i="1" s="1"/>
  <c r="AF17" i="1"/>
  <c r="L17" i="1" s="1"/>
  <c r="M17" i="1" s="1"/>
  <c r="AD17" i="1"/>
  <c r="AC17" i="1"/>
  <c r="AE17" i="1" s="1"/>
  <c r="AB17" i="1"/>
  <c r="N17" i="1"/>
  <c r="AP16" i="1"/>
  <c r="AO16" i="1"/>
  <c r="AQ16" i="1" s="1"/>
  <c r="AN16" i="1"/>
  <c r="AL16" i="1"/>
  <c r="AK16" i="1"/>
  <c r="AM16" i="1" s="1"/>
  <c r="AJ16" i="1"/>
  <c r="AH16" i="1"/>
  <c r="AG16" i="1"/>
  <c r="AI16" i="1" s="1"/>
  <c r="AF16" i="1"/>
  <c r="AD16" i="1"/>
  <c r="AC16" i="1"/>
  <c r="AE16" i="1" s="1"/>
  <c r="AB16" i="1"/>
  <c r="N16" i="1"/>
  <c r="J16" i="1"/>
  <c r="AP15" i="1"/>
  <c r="AO15" i="1"/>
  <c r="AQ15" i="1" s="1"/>
  <c r="AN15" i="1"/>
  <c r="AL15" i="1"/>
  <c r="AK15" i="1"/>
  <c r="AM15" i="1" s="1"/>
  <c r="AJ15" i="1"/>
  <c r="AH15" i="1"/>
  <c r="AG15" i="1"/>
  <c r="AI15" i="1" s="1"/>
  <c r="L15" i="1" s="1"/>
  <c r="AF15" i="1"/>
  <c r="AD15" i="1"/>
  <c r="AC15" i="1"/>
  <c r="AE15" i="1" s="1"/>
  <c r="AB15" i="1"/>
  <c r="N15" i="1"/>
  <c r="J15" i="1"/>
  <c r="AP14" i="1"/>
  <c r="AO14" i="1"/>
  <c r="AQ14" i="1" s="1"/>
  <c r="AN14" i="1"/>
  <c r="AL14" i="1"/>
  <c r="AK14" i="1"/>
  <c r="AM14" i="1" s="1"/>
  <c r="AJ14" i="1"/>
  <c r="AH14" i="1"/>
  <c r="AG14" i="1"/>
  <c r="AI14" i="1" s="1"/>
  <c r="L14" i="1" s="1"/>
  <c r="AF14" i="1"/>
  <c r="AD14" i="1"/>
  <c r="AC14" i="1"/>
  <c r="AE14" i="1" s="1"/>
  <c r="AB14" i="1"/>
  <c r="N14" i="1"/>
  <c r="J14" i="1"/>
  <c r="AP13" i="1"/>
  <c r="AO13" i="1"/>
  <c r="AQ13" i="1" s="1"/>
  <c r="AN13" i="1"/>
  <c r="AL13" i="1"/>
  <c r="AK13" i="1"/>
  <c r="AM13" i="1" s="1"/>
  <c r="AJ13" i="1"/>
  <c r="AH13" i="1"/>
  <c r="AG13" i="1"/>
  <c r="AI13" i="1" s="1"/>
  <c r="L13" i="1" s="1"/>
  <c r="AF13" i="1"/>
  <c r="AD13" i="1"/>
  <c r="AC13" i="1"/>
  <c r="AE13" i="1" s="1"/>
  <c r="AB13" i="1"/>
  <c r="N13" i="1"/>
  <c r="J13" i="1"/>
  <c r="AP12" i="1"/>
  <c r="AO12" i="1"/>
  <c r="AQ12" i="1" s="1"/>
  <c r="AN12" i="1"/>
  <c r="AL12" i="1"/>
  <c r="AK12" i="1"/>
  <c r="AM12" i="1" s="1"/>
  <c r="AJ12" i="1"/>
  <c r="AH12" i="1"/>
  <c r="AG12" i="1"/>
  <c r="AI12" i="1" s="1"/>
  <c r="AF12" i="1"/>
  <c r="L12" i="1" s="1"/>
  <c r="AD12" i="1"/>
  <c r="AC12" i="1"/>
  <c r="AE12" i="1" s="1"/>
  <c r="AB12" i="1"/>
  <c r="N12" i="1"/>
  <c r="J12" i="1"/>
  <c r="AP11" i="1"/>
  <c r="AO11" i="1"/>
  <c r="AQ11" i="1" s="1"/>
  <c r="AN11" i="1"/>
  <c r="AL11" i="1"/>
  <c r="AK11" i="1"/>
  <c r="AM11" i="1" s="1"/>
  <c r="AJ11" i="1"/>
  <c r="AH11" i="1"/>
  <c r="AG11" i="1"/>
  <c r="AI11" i="1" s="1"/>
  <c r="L11" i="1" s="1"/>
  <c r="AF11" i="1"/>
  <c r="AD11" i="1"/>
  <c r="AC11" i="1"/>
  <c r="AE11" i="1" s="1"/>
  <c r="AB11" i="1"/>
  <c r="N11" i="1"/>
  <c r="J11" i="1"/>
  <c r="AP10" i="1"/>
  <c r="AO10" i="1"/>
  <c r="AQ10" i="1" s="1"/>
  <c r="AN10" i="1"/>
  <c r="AL10" i="1"/>
  <c r="AK10" i="1"/>
  <c r="AM10" i="1" s="1"/>
  <c r="AJ10" i="1"/>
  <c r="AH10" i="1"/>
  <c r="AG10" i="1"/>
  <c r="AI10" i="1" s="1"/>
  <c r="AF10" i="1"/>
  <c r="AD10" i="1"/>
  <c r="AC10" i="1"/>
  <c r="AE10" i="1" s="1"/>
  <c r="AB10" i="1"/>
  <c r="N10" i="1"/>
  <c r="J10" i="1"/>
  <c r="AP9" i="1"/>
  <c r="AO9" i="1"/>
  <c r="AQ9" i="1" s="1"/>
  <c r="AN9" i="1"/>
  <c r="AL9" i="1"/>
  <c r="AK9" i="1"/>
  <c r="AM9" i="1" s="1"/>
  <c r="AJ9" i="1"/>
  <c r="AH9" i="1"/>
  <c r="L9" i="1" s="1"/>
  <c r="AG9" i="1"/>
  <c r="AI9" i="1" s="1"/>
  <c r="AF9" i="1"/>
  <c r="AD9" i="1"/>
  <c r="AC9" i="1"/>
  <c r="AE9" i="1" s="1"/>
  <c r="AB9" i="1"/>
  <c r="N9" i="1"/>
  <c r="J9" i="1"/>
  <c r="AP8" i="1"/>
  <c r="AO8" i="1"/>
  <c r="AQ8" i="1" s="1"/>
  <c r="AN8" i="1"/>
  <c r="AL8" i="1"/>
  <c r="AK8" i="1"/>
  <c r="AM8" i="1" s="1"/>
  <c r="AJ8" i="1"/>
  <c r="AH8" i="1"/>
  <c r="L8" i="1" s="1"/>
  <c r="AG8" i="1"/>
  <c r="AI8" i="1" s="1"/>
  <c r="AF8" i="1"/>
  <c r="AD8" i="1"/>
  <c r="AC8" i="1"/>
  <c r="AE8" i="1" s="1"/>
  <c r="AB8" i="1"/>
  <c r="N8" i="1"/>
  <c r="J8" i="1"/>
  <c r="AP7" i="1"/>
  <c r="AO7" i="1"/>
  <c r="AQ7" i="1" s="1"/>
  <c r="AN7" i="1"/>
  <c r="AL7" i="1"/>
  <c r="AK7" i="1"/>
  <c r="AM7" i="1" s="1"/>
  <c r="AJ7" i="1"/>
  <c r="AH7" i="1"/>
  <c r="AG7" i="1"/>
  <c r="AI7" i="1" s="1"/>
  <c r="AF7" i="1"/>
  <c r="L7" i="1" s="1"/>
  <c r="AD7" i="1"/>
  <c r="AC7" i="1"/>
  <c r="AE7" i="1" s="1"/>
  <c r="AB7" i="1"/>
  <c r="N7" i="1"/>
  <c r="J7" i="1"/>
  <c r="AP6" i="1"/>
  <c r="AO6" i="1"/>
  <c r="AQ6" i="1" s="1"/>
  <c r="AN6" i="1"/>
  <c r="AL6" i="1"/>
  <c r="AK6" i="1"/>
  <c r="AM6" i="1" s="1"/>
  <c r="AJ6" i="1"/>
  <c r="AH6" i="1"/>
  <c r="AG6" i="1"/>
  <c r="AI6" i="1" s="1"/>
  <c r="AF6" i="1"/>
  <c r="AD6" i="1"/>
  <c r="AC6" i="1"/>
  <c r="AE6" i="1" s="1"/>
  <c r="AB6" i="1"/>
  <c r="N6" i="1"/>
  <c r="L6" i="1"/>
  <c r="J6" i="1"/>
  <c r="M14" i="1" l="1"/>
  <c r="M25" i="1"/>
  <c r="L24" i="1"/>
  <c r="M24" i="1" s="1"/>
  <c r="L32" i="1"/>
  <c r="M32" i="1" s="1"/>
  <c r="L31" i="1"/>
  <c r="M31" i="1" s="1"/>
  <c r="M26" i="1"/>
  <c r="M8" i="1"/>
  <c r="M9" i="1"/>
  <c r="L18" i="1"/>
  <c r="M18" i="1" s="1"/>
  <c r="M7" i="1"/>
  <c r="M12" i="1"/>
  <c r="M20" i="1"/>
  <c r="M29" i="1"/>
  <c r="M6" i="1"/>
  <c r="M17" i="2"/>
  <c r="M23" i="2"/>
  <c r="M12" i="2"/>
  <c r="M22" i="2"/>
  <c r="M16" i="2"/>
  <c r="M8" i="2"/>
  <c r="M7" i="2"/>
  <c r="M15" i="2"/>
  <c r="M21" i="2"/>
  <c r="M25" i="2"/>
  <c r="M28" i="2"/>
  <c r="AA7" i="3"/>
  <c r="AA10" i="3"/>
  <c r="X12" i="3"/>
  <c r="AD14" i="3"/>
  <c r="AC16" i="3"/>
  <c r="AD20" i="3"/>
  <c r="AC21" i="3"/>
  <c r="AC23" i="3"/>
  <c r="Z24" i="3"/>
  <c r="Y26" i="3"/>
  <c r="AD35" i="3"/>
  <c r="Y16" i="3"/>
  <c r="Y23" i="3"/>
  <c r="AB38" i="3"/>
  <c r="Z6" i="3"/>
  <c r="AC7" i="3"/>
  <c r="AC8" i="3"/>
  <c r="X9" i="3"/>
  <c r="AC11" i="3"/>
  <c r="W15" i="3"/>
  <c r="AB16" i="3"/>
  <c r="Z16" i="3"/>
  <c r="AB19" i="3"/>
  <c r="AD21" i="3"/>
  <c r="Z21" i="3"/>
  <c r="AA22" i="3"/>
  <c r="Z25" i="3"/>
  <c r="AC29" i="3"/>
  <c r="AA32" i="3"/>
  <c r="AD32" i="3"/>
  <c r="AB6" i="3"/>
  <c r="AD7" i="3"/>
  <c r="Y9" i="3"/>
  <c r="AD11" i="3"/>
  <c r="AB13" i="3"/>
  <c r="Z14" i="3"/>
  <c r="AB17" i="3"/>
  <c r="AA18" i="3"/>
  <c r="W21" i="3"/>
  <c r="AD22" i="3"/>
  <c r="AA28" i="3"/>
  <c r="X28" i="3"/>
  <c r="X33" i="3"/>
  <c r="Z35" i="3"/>
  <c r="U6" i="3"/>
  <c r="AD6" i="3"/>
  <c r="X18" i="3"/>
  <c r="AC25" i="3"/>
  <c r="W6" i="3"/>
  <c r="AA6" i="3"/>
  <c r="X7" i="3"/>
  <c r="AB7" i="3"/>
  <c r="AD8" i="3"/>
  <c r="Z8" i="3"/>
  <c r="U8" i="3"/>
  <c r="Y8" i="3"/>
  <c r="Z10" i="3"/>
  <c r="AB11" i="3"/>
  <c r="Y11" i="3"/>
  <c r="AD12" i="3"/>
  <c r="W12" i="3"/>
  <c r="Y14" i="3"/>
  <c r="AC15" i="3"/>
  <c r="AA15" i="3"/>
  <c r="AA17" i="3"/>
  <c r="W17" i="3"/>
  <c r="AC17" i="3"/>
  <c r="AA20" i="3"/>
  <c r="AA21" i="3"/>
  <c r="W22" i="3"/>
  <c r="W24" i="3"/>
  <c r="U25" i="3"/>
  <c r="AD25" i="3"/>
  <c r="X26" i="3"/>
  <c r="AC27" i="3"/>
  <c r="Y27" i="3"/>
  <c r="AB27" i="3"/>
  <c r="X27" i="3"/>
  <c r="U27" i="3"/>
  <c r="AD27" i="3"/>
  <c r="AB28" i="3"/>
  <c r="X29" i="3"/>
  <c r="AC30" i="3"/>
  <c r="Y30" i="3"/>
  <c r="AA30" i="3"/>
  <c r="W30" i="3"/>
  <c r="AD30" i="3"/>
  <c r="Z30" i="3"/>
  <c r="U30" i="3"/>
  <c r="AB31" i="3"/>
  <c r="X31" i="3"/>
  <c r="AD31" i="3"/>
  <c r="Z31" i="3"/>
  <c r="U31" i="3"/>
  <c r="AC31" i="3"/>
  <c r="Y31" i="3"/>
  <c r="AA31" i="3"/>
  <c r="AC36" i="3"/>
  <c r="Y36" i="3"/>
  <c r="AC37" i="3"/>
  <c r="Y37" i="3"/>
  <c r="AA37" i="3"/>
  <c r="W37" i="3"/>
  <c r="AD37" i="3"/>
  <c r="Z37" i="3"/>
  <c r="U37" i="3"/>
  <c r="W7" i="3"/>
  <c r="X8" i="3"/>
  <c r="AC18" i="3"/>
  <c r="Y18" i="3"/>
  <c r="AD19" i="3"/>
  <c r="Z19" i="3"/>
  <c r="U19" i="3"/>
  <c r="AC19" i="3"/>
  <c r="Y19" i="3"/>
  <c r="AA19" i="3"/>
  <c r="X6" i="3"/>
  <c r="Y7" i="3"/>
  <c r="AA8" i="3"/>
  <c r="AA9" i="3"/>
  <c r="W9" i="3"/>
  <c r="AD9" i="3"/>
  <c r="Z9" i="3"/>
  <c r="U9" i="3"/>
  <c r="AC9" i="3"/>
  <c r="Z11" i="3"/>
  <c r="AA13" i="3"/>
  <c r="W13" i="3"/>
  <c r="AD13" i="3"/>
  <c r="Z13" i="3"/>
  <c r="U13" i="3"/>
  <c r="AC13" i="3"/>
  <c r="AB15" i="3"/>
  <c r="X15" i="3"/>
  <c r="U15" i="3"/>
  <c r="AD15" i="3"/>
  <c r="U17" i="3"/>
  <c r="AD17" i="3"/>
  <c r="AB18" i="3"/>
  <c r="W19" i="3"/>
  <c r="U20" i="3"/>
  <c r="U21" i="3"/>
  <c r="AB23" i="3"/>
  <c r="X23" i="3"/>
  <c r="AA23" i="3"/>
  <c r="W23" i="3"/>
  <c r="U23" i="3"/>
  <c r="AD23" i="3"/>
  <c r="AB25" i="3"/>
  <c r="Y25" i="3"/>
  <c r="AA26" i="3"/>
  <c r="W27" i="3"/>
  <c r="U11" i="3"/>
  <c r="U14" i="3"/>
  <c r="AB24" i="3"/>
  <c r="X24" i="3"/>
  <c r="U24" i="3"/>
  <c r="AD24" i="3"/>
  <c r="Y6" i="3"/>
  <c r="U7" i="3"/>
  <c r="Z7" i="3"/>
  <c r="W8" i="3"/>
  <c r="AC10" i="3"/>
  <c r="Y10" i="3"/>
  <c r="AB10" i="3"/>
  <c r="X10" i="3"/>
  <c r="U10" i="3"/>
  <c r="AD10" i="3"/>
  <c r="AB14" i="3"/>
  <c r="X14" i="3"/>
  <c r="AA14" i="3"/>
  <c r="W14" i="3"/>
  <c r="AC14" i="3"/>
  <c r="U16" i="3"/>
  <c r="Y17" i="3"/>
  <c r="AD18" i="3"/>
  <c r="W18" i="3"/>
  <c r="X19" i="3"/>
  <c r="AC20" i="3"/>
  <c r="Y20" i="3"/>
  <c r="AB20" i="3"/>
  <c r="X20" i="3"/>
  <c r="W20" i="3"/>
  <c r="AC24" i="3"/>
  <c r="AA24" i="3"/>
  <c r="AD26" i="3"/>
  <c r="Z26" i="3"/>
  <c r="U26" i="3"/>
  <c r="AB26" i="3"/>
  <c r="Z27" i="3"/>
  <c r="AA29" i="3"/>
  <c r="W29" i="3"/>
  <c r="AD29" i="3"/>
  <c r="Z29" i="3"/>
  <c r="U29" i="3"/>
  <c r="AB29" i="3"/>
  <c r="X30" i="3"/>
  <c r="AC33" i="3"/>
  <c r="Y33" i="3"/>
  <c r="AB34" i="3"/>
  <c r="X34" i="3"/>
  <c r="AD34" i="3"/>
  <c r="Z34" i="3"/>
  <c r="U34" i="3"/>
  <c r="AC34" i="3"/>
  <c r="Y34" i="3"/>
  <c r="AA34" i="3"/>
  <c r="AA36" i="3"/>
  <c r="X36" i="3"/>
  <c r="X37" i="3"/>
  <c r="W11" i="3"/>
  <c r="AA11" i="3"/>
  <c r="Y12" i="3"/>
  <c r="AC12" i="3"/>
  <c r="W16" i="3"/>
  <c r="AA16" i="3"/>
  <c r="X21" i="3"/>
  <c r="AB21" i="3"/>
  <c r="Y22" i="3"/>
  <c r="AC22" i="3"/>
  <c r="W25" i="3"/>
  <c r="AA25" i="3"/>
  <c r="U28" i="3"/>
  <c r="Z28" i="3"/>
  <c r="AD28" i="3"/>
  <c r="X32" i="3"/>
  <c r="AB32" i="3"/>
  <c r="U33" i="3"/>
  <c r="Z33" i="3"/>
  <c r="AD33" i="3"/>
  <c r="X35" i="3"/>
  <c r="AB35" i="3"/>
  <c r="U36" i="3"/>
  <c r="Z36" i="3"/>
  <c r="AD36" i="3"/>
  <c r="Y38" i="3"/>
  <c r="AC38" i="3"/>
  <c r="Y39" i="3"/>
  <c r="AC39" i="3"/>
  <c r="U40" i="3"/>
  <c r="Z40" i="3"/>
  <c r="AD40" i="3"/>
  <c r="X11" i="3"/>
  <c r="U12" i="3"/>
  <c r="Z12" i="3"/>
  <c r="Y15" i="3"/>
  <c r="X16" i="3"/>
  <c r="X17" i="3"/>
  <c r="U18" i="3"/>
  <c r="Z18" i="3"/>
  <c r="Y21" i="3"/>
  <c r="U22" i="3"/>
  <c r="Z22" i="3"/>
  <c r="Y24" i="3"/>
  <c r="X25" i="3"/>
  <c r="W26" i="3"/>
  <c r="W28" i="3"/>
  <c r="Y32" i="3"/>
  <c r="AC32" i="3"/>
  <c r="W33" i="3"/>
  <c r="Y35" i="3"/>
  <c r="AC35" i="3"/>
  <c r="W36" i="3"/>
  <c r="AE36" i="3" s="1"/>
  <c r="U38" i="3"/>
  <c r="Z38" i="3"/>
  <c r="AD38" i="3"/>
  <c r="U39" i="3"/>
  <c r="Z39" i="3"/>
  <c r="AD39" i="3"/>
  <c r="W40" i="3"/>
  <c r="AA40" i="3"/>
  <c r="W38" i="3"/>
  <c r="AA38" i="3"/>
  <c r="W39" i="3"/>
  <c r="AA39" i="3"/>
  <c r="X40" i="3"/>
  <c r="AB40" i="3"/>
  <c r="W32" i="3"/>
  <c r="W35" i="3"/>
  <c r="AE35" i="3" s="1"/>
  <c r="X38" i="3"/>
  <c r="X39" i="3"/>
  <c r="Y40" i="3"/>
  <c r="M11" i="1"/>
  <c r="M13" i="1"/>
  <c r="M15" i="1"/>
  <c r="L10" i="1"/>
  <c r="M10" i="1" s="1"/>
  <c r="L16" i="1"/>
  <c r="M16" i="1" s="1"/>
  <c r="AE20" i="3" l="1"/>
  <c r="AE7" i="3"/>
  <c r="AE37" i="3"/>
  <c r="AE31" i="3"/>
  <c r="AE15" i="3"/>
  <c r="AE10" i="3"/>
  <c r="AE21" i="3"/>
  <c r="AE34" i="3"/>
  <c r="AE11" i="3"/>
  <c r="AE40" i="3"/>
  <c r="AE16" i="3"/>
  <c r="AE24" i="3"/>
  <c r="AE39" i="3"/>
  <c r="AE8" i="3"/>
  <c r="AE23" i="3"/>
  <c r="AE22" i="3"/>
  <c r="AE17" i="3"/>
  <c r="AE28" i="3"/>
  <c r="AE25" i="3"/>
  <c r="AE18" i="3"/>
  <c r="AE9" i="3"/>
  <c r="AE12" i="3"/>
  <c r="AE6" i="3"/>
  <c r="AE32" i="3"/>
  <c r="AE30" i="3"/>
  <c r="AE38" i="3"/>
  <c r="AE33" i="3"/>
  <c r="AE26" i="3"/>
  <c r="AE29" i="3"/>
  <c r="AE14" i="3"/>
  <c r="AE27" i="3"/>
  <c r="AE19" i="3"/>
  <c r="AE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0AED1178-A9FD-4D8A-8705-55155972B697}">
      <text>
        <r>
          <rPr>
            <sz val="10"/>
            <color rgb="FF000000"/>
            <rFont val="Calibri"/>
            <scheme val="minor"/>
          </rPr>
          <t>======
ID#AAAAeuSBREA
    (2022-08-23 09:39:49)
Rating med spinnaker fra målebrevet</t>
        </r>
      </text>
    </comment>
    <comment ref="AC4" authorId="0" shapeId="0" xr:uid="{AC6D52D0-1F0E-4B60-A7D2-2887A08723C7}">
      <text>
        <r>
          <rPr>
            <sz val="10"/>
            <color rgb="FF000000"/>
            <rFont val="Calibri"/>
            <scheme val="minor"/>
          </rPr>
          <t>======
ID#AAAAeuSBREE
    (2022-08-23 09:39:49)
Rating uten spinnaker fra målebrevet</t>
        </r>
      </text>
    </comment>
    <comment ref="AD4" authorId="0" shapeId="0" xr:uid="{0C3FDC64-F31B-469C-86C4-008DDE9C3235}">
      <text>
        <r>
          <rPr>
            <sz val="10"/>
            <color rgb="FF000000"/>
            <rFont val="Calibri"/>
            <scheme val="minor"/>
          </rPr>
          <t>======
ID#AAAAeuSBREM
    (2022-08-23 09:39:49)
Rating med spinnaker short handed fra målebrevet</t>
        </r>
      </text>
    </comment>
    <comment ref="AE4" authorId="0" shapeId="0" xr:uid="{C49F2A46-533D-4A69-B1CA-3FB39E5262D0}">
      <text>
        <r>
          <rPr>
            <sz val="10"/>
            <color rgb="FF000000"/>
            <rFont val="Calibri"/>
            <scheme val="minor"/>
          </rPr>
          <t>======
ID#AAAAeuSBREI
    (2022-08-23 09:39:49)
Rating short handed uten spinnaker - "beregnet"</t>
        </r>
      </text>
    </comment>
    <comment ref="W21" authorId="0" shapeId="0" xr:uid="{E0B0BFD4-9A26-477D-AF88-0ABB26FFEB68}">
      <text>
        <r>
          <rPr>
            <sz val="10"/>
            <color rgb="FF000000"/>
            <rFont val="Calibri"/>
            <scheme val="minor"/>
          </rPr>
          <t>======
ID#AAAAeuSBREQ
Joachim Lyng-Olsen    (2022-08-23 09:39:49)
Dette tallet må vel være feil? Lavere enn mellom-vind? Opprinnelig tall=0,8028 Beregnet nå med mellomvind x 1,12161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B4" authorId="0" shapeId="0" xr:uid="{E47DEDBA-AF53-4BC0-A123-BF3A88947A55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995BE5F1-0566-4792-A3D4-714B3259920B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C1299A11-E350-487A-A87E-232ABEE347E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E84EC481-5E24-4542-8C85-3B580C910CFC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W33" authorId="1" shapeId="0" xr:uid="{395E73D4-995C-434E-9C69-F90D0F8936F5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</commentList>
</comments>
</file>

<file path=xl/sharedStrings.xml><?xml version="1.0" encoding="utf-8"?>
<sst xmlns="http://schemas.openxmlformats.org/spreadsheetml/2006/main" count="778" uniqueCount="208">
  <si>
    <t>Tirsdagsseilaser 2022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</si>
  <si>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</si>
  <si>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</si>
  <si>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</si>
  <si>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</si>
  <si>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</si>
  <si>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</si>
  <si>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</si>
  <si>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</si>
  <si>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</si>
  <si>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</si>
  <si>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</si>
  <si>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</si>
  <si>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</si>
  <si>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</si>
  <si>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</si>
  <si>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</si>
  <si>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</si>
  <si>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</si>
  <si>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</si>
  <si>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</si>
  <si>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</si>
  <si>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</si>
  <si>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</si>
  <si>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</si>
  <si>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</si>
  <si>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</si>
  <si>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</si>
  <si>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</si>
  <si>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</si>
  <si>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</si>
  <si>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</si>
  <si>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</si>
  <si>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</si>
  <si>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</si>
  <si>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</si>
  <si>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</si>
  <si>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</si>
  <si>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</si>
  <si>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</si>
  <si>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</si>
  <si>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</si>
  <si>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</si>
  <si>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</si>
  <si>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</si>
  <si>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</si>
  <si>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</si>
  <si>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</si>
  <si>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</si>
  <si>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</si>
  <si>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</si>
  <si>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</si>
  <si>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</si>
  <si>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</si>
  <si>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Siv Christensen</t>
  </si>
  <si>
    <t>KNS</t>
  </si>
  <si>
    <t>NOR</t>
  </si>
  <si>
    <t>J/80</t>
  </si>
  <si>
    <t>Baby Boop</t>
  </si>
  <si>
    <t>Jon Vendelboe</t>
  </si>
  <si>
    <t>USF</t>
  </si>
  <si>
    <t>X-37</t>
  </si>
  <si>
    <t>MetaXa</t>
  </si>
  <si>
    <t>Geir Atle Lerkerød</t>
  </si>
  <si>
    <t>FS</t>
  </si>
  <si>
    <t>JAM</t>
  </si>
  <si>
    <t>Jonas Smitt-Amundsen</t>
  </si>
  <si>
    <t xml:space="preserve"> First 31.7 LR</t>
  </si>
  <si>
    <t>BILBO</t>
  </si>
  <si>
    <t>Yngve Amundsen</t>
  </si>
  <si>
    <t>X-35 OD</t>
  </si>
  <si>
    <t>Akhillevs-X</t>
  </si>
  <si>
    <t>Sturla Falck</t>
  </si>
  <si>
    <t>Express</t>
  </si>
  <si>
    <t>ELO</t>
  </si>
  <si>
    <t>Egil Naustvik</t>
  </si>
  <si>
    <t>Linjett 33</t>
  </si>
  <si>
    <t>Fragancia</t>
  </si>
  <si>
    <t>Stein Thorstensen</t>
  </si>
  <si>
    <t>H-båt</t>
  </si>
  <si>
    <t>Hermine</t>
  </si>
  <si>
    <t>Magne K. Fagerhol</t>
  </si>
  <si>
    <t>Aphrodite 101</t>
  </si>
  <si>
    <t>Heim</t>
  </si>
  <si>
    <t>Arild Vikse</t>
  </si>
  <si>
    <t>11 MOD</t>
  </si>
  <si>
    <t>Olivia</t>
  </si>
  <si>
    <t>Iver Iversen</t>
  </si>
  <si>
    <t>Grand Soleil 42 R</t>
  </si>
  <si>
    <t>Tango II</t>
  </si>
  <si>
    <t>Bente Grimseid</t>
  </si>
  <si>
    <t>Roxanne</t>
  </si>
  <si>
    <t>Per Chr. Andresen</t>
  </si>
  <si>
    <t>Dehler 34</t>
  </si>
  <si>
    <t>Bellini</t>
  </si>
  <si>
    <t>Aril Spetalen</t>
  </si>
  <si>
    <t>Mariatta</t>
  </si>
  <si>
    <t>Caroline Grimsgaard</t>
  </si>
  <si>
    <t>First 31.7 LR</t>
  </si>
  <si>
    <t>ZIGGY</t>
  </si>
  <si>
    <t>Joachim Lyng-Olsen</t>
  </si>
  <si>
    <t>Contrast 33</t>
  </si>
  <si>
    <t>Vildensky</t>
  </si>
  <si>
    <t>Kvalnes/Hovland</t>
  </si>
  <si>
    <t>Archambault 40RC</t>
  </si>
  <si>
    <t>Shaka</t>
  </si>
  <si>
    <t>Christian Stensholt</t>
  </si>
  <si>
    <t>Pogo 8,50</t>
  </si>
  <si>
    <t>Vindtora</t>
  </si>
  <si>
    <t>Stig Ulfsby</t>
  </si>
  <si>
    <t>Sun Odyssey 35</t>
  </si>
  <si>
    <t>Balsam</t>
  </si>
  <si>
    <t>Hans Wang</t>
  </si>
  <si>
    <t>X-40</t>
  </si>
  <si>
    <t>Kjappfot</t>
  </si>
  <si>
    <t>Andreas Haug</t>
  </si>
  <si>
    <t>Archambault A35</t>
  </si>
  <si>
    <t>Flaks</t>
  </si>
  <si>
    <t>Monica Hjelle</t>
  </si>
  <si>
    <t>X-102</t>
  </si>
  <si>
    <t>BLÅTANN</t>
  </si>
  <si>
    <t>Guri Kjæserud</t>
  </si>
  <si>
    <t>Oslo SF</t>
  </si>
  <si>
    <t>N</t>
  </si>
  <si>
    <t>Humla</t>
  </si>
  <si>
    <t>Gunnar Gundersen</t>
  </si>
  <si>
    <t>Dehler 36 Jv</t>
  </si>
  <si>
    <t>Wendigo 2</t>
  </si>
  <si>
    <t>Pål Saltvedt</t>
  </si>
  <si>
    <t>Elan 40</t>
  </si>
  <si>
    <t>Jonna</t>
  </si>
  <si>
    <t>Tor Kramvik Sivertsen</t>
  </si>
  <si>
    <t>Swan 46</t>
  </si>
  <si>
    <t>Anne Mari</t>
  </si>
  <si>
    <t>Rune Wahl Nilsson</t>
  </si>
  <si>
    <t>Linn II</t>
  </si>
  <si>
    <t>Espen Sunde</t>
  </si>
  <si>
    <t>Sun Odyssey 30i</t>
  </si>
  <si>
    <t>Vesla</t>
  </si>
  <si>
    <t>OCS</t>
  </si>
  <si>
    <t>NOR14069 tyvstartet uten å vende tilbake og starte på nytt.</t>
  </si>
  <si>
    <t>19:03:19</t>
  </si>
  <si>
    <t>Andreas Abilgaard</t>
  </si>
  <si>
    <t>Elan 310</t>
  </si>
  <si>
    <t>Kårstua</t>
  </si>
  <si>
    <t>18:59:12</t>
  </si>
  <si>
    <t>19:02:11</t>
  </si>
  <si>
    <t>18:00</t>
  </si>
  <si>
    <t>19:11:56</t>
  </si>
  <si>
    <t>19:04:01</t>
  </si>
  <si>
    <t>19:13:51</t>
  </si>
  <si>
    <t>19:09:27</t>
  </si>
  <si>
    <t>19:13:46</t>
  </si>
  <si>
    <t>19:06:01</t>
  </si>
  <si>
    <t>19:19:47</t>
  </si>
  <si>
    <t>19:10:24</t>
  </si>
  <si>
    <t>19:13:57</t>
  </si>
  <si>
    <t>19:09:15</t>
  </si>
  <si>
    <t xml:space="preserve">19:16:14 </t>
  </si>
  <si>
    <t>19:19:16</t>
  </si>
  <si>
    <t>19:29:49</t>
  </si>
  <si>
    <t>19:18:42</t>
  </si>
  <si>
    <t>19:29:30</t>
  </si>
  <si>
    <t>19:28:11</t>
  </si>
  <si>
    <t>19:23:51</t>
  </si>
  <si>
    <t>19:37:09</t>
  </si>
  <si>
    <t>19:33:28</t>
  </si>
  <si>
    <t>19:38:36</t>
  </si>
  <si>
    <t>Benedicte Angell</t>
  </si>
  <si>
    <t xml:space="preserve">Maxi fenix </t>
  </si>
  <si>
    <t>Salt</t>
  </si>
  <si>
    <t>DNF</t>
  </si>
  <si>
    <t>Poengsammendrag</t>
  </si>
  <si>
    <t>Poengsammendrag uten strykninger</t>
  </si>
  <si>
    <t>Poengsammendrag de 8 beste resultatene</t>
  </si>
  <si>
    <t>Pl.</t>
  </si>
  <si>
    <t>Startklasse</t>
  </si>
  <si>
    <t>03.05.</t>
  </si>
  <si>
    <t>10.05.</t>
  </si>
  <si>
    <t>24.05.</t>
  </si>
  <si>
    <t>31.05.</t>
  </si>
  <si>
    <t>07.06.</t>
  </si>
  <si>
    <t>14.06.</t>
  </si>
  <si>
    <t>21.06.</t>
  </si>
  <si>
    <t>09.08.</t>
  </si>
  <si>
    <t>16.08.</t>
  </si>
  <si>
    <t>23.08.</t>
  </si>
  <si>
    <t>30.08.</t>
  </si>
  <si>
    <t>06.09.</t>
  </si>
  <si>
    <t>13.09.</t>
  </si>
  <si>
    <t>20.09.</t>
  </si>
  <si>
    <t>Sum</t>
  </si>
  <si>
    <t>Nils Parnemann</t>
  </si>
  <si>
    <t>Archambault 40</t>
  </si>
  <si>
    <t>Sun Odysse 35</t>
  </si>
  <si>
    <t>Reidar Hauge</t>
  </si>
  <si>
    <t>CB 365/F22R</t>
  </si>
  <si>
    <t>Maxi Fenix</t>
  </si>
  <si>
    <t>Marius Andersen</t>
  </si>
  <si>
    <t>Farr 30</t>
  </si>
  <si>
    <t>Terje Johannesen</t>
  </si>
  <si>
    <t>Dufour 34</t>
  </si>
  <si>
    <t>Dehler 36 JV</t>
  </si>
  <si>
    <t>Cecilia Stokkeland</t>
  </si>
  <si>
    <t>J/109</t>
  </si>
  <si>
    <t>OSF</t>
  </si>
  <si>
    <t>Peter Lorenzen Borge</t>
  </si>
  <si>
    <t>Banner 28 HR MKII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</si>
</sst>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kl.&quot;\ hh\.mm\.ss"/>
    <numFmt numFmtId="166" formatCode="hh:mm;@"/>
  </numFmts>
  <fonts count="48" x14ac:knownFonts="1">
    <font>
      <sz val="10"/>
      <color rgb="FF000000"/>
      <name val="Arial"/>
    </font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scheme val="minor"/>
    </font>
    <font>
      <b/>
      <sz val="16"/>
      <color theme="1"/>
      <name val="Arial"/>
    </font>
    <font>
      <sz val="12"/>
      <color rgb="FF0000FF"/>
      <name val="Arial"/>
    </font>
    <font>
      <b/>
      <u/>
      <sz val="12"/>
      <color rgb="FF0000FF"/>
      <name val="Arial"/>
    </font>
    <font>
      <b/>
      <sz val="12"/>
      <color theme="1"/>
      <name val="Arial"/>
    </font>
    <font>
      <b/>
      <sz val="12"/>
      <color rgb="FFEEECE1"/>
      <name val="Arial"/>
    </font>
    <font>
      <b/>
      <sz val="10"/>
      <color theme="1"/>
      <name val="Arial"/>
    </font>
    <font>
      <sz val="10"/>
      <color theme="1"/>
      <name val="Calibri"/>
      <scheme val="minor"/>
    </font>
    <font>
      <sz val="8"/>
      <color theme="1"/>
      <name val="Arial"/>
    </font>
    <font>
      <sz val="10"/>
      <color theme="1"/>
      <name val="Arial"/>
    </font>
    <font>
      <sz val="10"/>
      <color rgb="FFD9D9D9"/>
      <name val="Arial"/>
    </font>
    <font>
      <sz val="12"/>
      <color rgb="FF000000"/>
      <name val="Arial"/>
    </font>
    <font>
      <sz val="10"/>
      <color rgb="FFEEECE1"/>
      <name val="Arial"/>
    </font>
    <font>
      <sz val="10"/>
      <name val="Arial"/>
    </font>
    <font>
      <sz val="10"/>
      <color rgb="FFFFFFFF"/>
      <name val="Arial"/>
    </font>
    <font>
      <sz val="9"/>
      <color theme="1"/>
      <name val="Arial"/>
    </font>
    <font>
      <sz val="10"/>
      <color rgb="FFFF0000"/>
      <name val="Arial"/>
    </font>
    <font>
      <sz val="11"/>
      <color rgb="FF000000"/>
      <name val="Calibri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22" fillId="0" borderId="0"/>
    <xf numFmtId="0" fontId="18" fillId="0" borderId="0"/>
  </cellStyleXfs>
  <cellXfs count="464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46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6" fontId="13" fillId="0" borderId="4" xfId="0" applyNumberFormat="1" applyFont="1" applyBorder="1" applyAlignment="1">
      <alignment horizontal="center" vertical="center"/>
    </xf>
    <xf numFmtId="46" fontId="13" fillId="0" borderId="2" xfId="0" applyNumberFormat="1" applyFont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46" fontId="13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164" fontId="13" fillId="7" borderId="6" xfId="0" applyNumberFormat="1" applyFont="1" applyFill="1" applyBorder="1" applyAlignment="1">
      <alignment horizontal="center" vertical="center" wrapText="1"/>
    </xf>
    <xf numFmtId="164" fontId="13" fillId="8" borderId="6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6" fontId="13" fillId="0" borderId="10" xfId="0" applyNumberFormat="1" applyFont="1" applyBorder="1" applyAlignment="1">
      <alignment horizontal="center" vertical="center"/>
    </xf>
    <xf numFmtId="46" fontId="13" fillId="0" borderId="13" xfId="0" applyNumberFormat="1" applyFont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46" fontId="13" fillId="2" borderId="11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64" fontId="9" fillId="6" borderId="14" xfId="0" applyNumberFormat="1" applyFont="1" applyFill="1" applyBorder="1" applyAlignment="1">
      <alignment vertical="center" wrapText="1"/>
    </xf>
    <xf numFmtId="164" fontId="9" fillId="6" borderId="15" xfId="0" applyNumberFormat="1" applyFont="1" applyFill="1" applyBorder="1" applyAlignment="1">
      <alignment vertical="center" wrapText="1"/>
    </xf>
    <xf numFmtId="164" fontId="9" fillId="7" borderId="15" xfId="0" applyNumberFormat="1" applyFont="1" applyFill="1" applyBorder="1" applyAlignment="1">
      <alignment vertical="center" wrapText="1"/>
    </xf>
    <xf numFmtId="164" fontId="9" fillId="8" borderId="15" xfId="0" applyNumberFormat="1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6" fontId="9" fillId="2" borderId="18" xfId="0" applyNumberFormat="1" applyFont="1" applyFill="1" applyBorder="1" applyAlignment="1">
      <alignment horizontal="center" vertical="center" wrapText="1"/>
    </xf>
    <xf numFmtId="21" fontId="9" fillId="0" borderId="19" xfId="0" applyNumberFormat="1" applyFont="1" applyBorder="1" applyAlignment="1">
      <alignment horizontal="center"/>
    </xf>
    <xf numFmtId="164" fontId="6" fillId="2" borderId="10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0" fillId="3" borderId="10" xfId="0" applyFont="1" applyFill="1" applyBorder="1"/>
    <xf numFmtId="164" fontId="9" fillId="6" borderId="14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/>
    </xf>
    <xf numFmtId="164" fontId="9" fillId="7" borderId="15" xfId="0" applyNumberFormat="1" applyFont="1" applyFill="1" applyBorder="1" applyAlignment="1">
      <alignment horizontal="center"/>
    </xf>
    <xf numFmtId="164" fontId="9" fillId="8" borderId="15" xfId="0" applyNumberFormat="1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/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2" borderId="24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46" fontId="9" fillId="0" borderId="19" xfId="0" applyNumberFormat="1" applyFont="1" applyBorder="1" applyAlignment="1">
      <alignment horizontal="center"/>
    </xf>
    <xf numFmtId="0" fontId="10" fillId="3" borderId="23" xfId="0" applyFont="1" applyFill="1" applyBorder="1"/>
    <xf numFmtId="164" fontId="9" fillId="6" borderId="20" xfId="0" applyNumberFormat="1" applyFont="1" applyFill="1" applyBorder="1" applyAlignment="1">
      <alignment horizontal="center"/>
    </xf>
    <xf numFmtId="164" fontId="9" fillId="6" borderId="21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18" xfId="1" applyFont="1" applyBorder="1" applyAlignment="1">
      <alignment horizontal="left"/>
    </xf>
    <xf numFmtId="0" fontId="9" fillId="0" borderId="19" xfId="1" applyFont="1" applyBorder="1"/>
    <xf numFmtId="0" fontId="9" fillId="0" borderId="20" xfId="1" applyFont="1" applyBorder="1" applyAlignment="1">
      <alignment horizontal="center"/>
    </xf>
    <xf numFmtId="0" fontId="9" fillId="0" borderId="19" xfId="1" applyFont="1" applyBorder="1" applyAlignment="1">
      <alignment horizontal="right"/>
    </xf>
    <xf numFmtId="0" fontId="9" fillId="2" borderId="19" xfId="1" applyFont="1" applyFill="1" applyBorder="1" applyAlignment="1">
      <alignment horizontal="left"/>
    </xf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46" fontId="9" fillId="2" borderId="18" xfId="1" applyNumberFormat="1" applyFont="1" applyFill="1" applyBorder="1" applyAlignment="1">
      <alignment horizontal="center" vertical="center" wrapText="1"/>
    </xf>
    <xf numFmtId="46" fontId="9" fillId="0" borderId="19" xfId="1" applyNumberFormat="1" applyFont="1" applyBorder="1" applyAlignment="1">
      <alignment horizontal="center"/>
    </xf>
    <xf numFmtId="164" fontId="6" fillId="2" borderId="18" xfId="1" applyNumberFormat="1" applyFill="1" applyBorder="1"/>
    <xf numFmtId="46" fontId="6" fillId="2" borderId="19" xfId="1" applyNumberFormat="1" applyFill="1" applyBorder="1" applyAlignment="1">
      <alignment horizontal="center"/>
    </xf>
    <xf numFmtId="2" fontId="9" fillId="2" borderId="18" xfId="1" applyNumberFormat="1" applyFont="1" applyFill="1" applyBorder="1" applyAlignment="1">
      <alignment horizontal="center"/>
    </xf>
    <xf numFmtId="0" fontId="10" fillId="3" borderId="18" xfId="1" applyFont="1" applyFill="1" applyBorder="1"/>
    <xf numFmtId="164" fontId="9" fillId="6" borderId="20" xfId="1" applyNumberFormat="1" applyFont="1" applyFill="1" applyBorder="1" applyAlignment="1">
      <alignment horizontal="center"/>
    </xf>
    <xf numFmtId="164" fontId="9" fillId="6" borderId="21" xfId="1" applyNumberFormat="1" applyFont="1" applyFill="1" applyBorder="1" applyAlignment="1">
      <alignment horizontal="center"/>
    </xf>
    <xf numFmtId="164" fontId="9" fillId="7" borderId="21" xfId="1" applyNumberFormat="1" applyFont="1" applyFill="1" applyBorder="1" applyAlignment="1">
      <alignment horizontal="center"/>
    </xf>
    <xf numFmtId="164" fontId="9" fillId="8" borderId="15" xfId="1" applyNumberFormat="1" applyFont="1" applyFill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164" fontId="6" fillId="0" borderId="22" xfId="1" applyNumberFormat="1" applyBorder="1" applyAlignment="1">
      <alignment horizontal="center"/>
    </xf>
    <xf numFmtId="164" fontId="6" fillId="0" borderId="20" xfId="1" applyNumberFormat="1" applyBorder="1" applyAlignment="1">
      <alignment horizontal="center"/>
    </xf>
    <xf numFmtId="164" fontId="6" fillId="0" borderId="21" xfId="1" applyNumberFormat="1" applyBorder="1" applyAlignment="1">
      <alignment horizontal="center"/>
    </xf>
    <xf numFmtId="0" fontId="0" fillId="0" borderId="19" xfId="0" applyBorder="1"/>
    <xf numFmtId="0" fontId="9" fillId="0" borderId="18" xfId="0" applyFont="1" applyBorder="1" applyAlignment="1">
      <alignment horizontal="left"/>
    </xf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2" borderId="19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6" fillId="2" borderId="18" xfId="0" applyNumberFormat="1" applyFont="1" applyFill="1" applyBorder="1"/>
    <xf numFmtId="2" fontId="9" fillId="2" borderId="18" xfId="0" applyNumberFormat="1" applyFont="1" applyFill="1" applyBorder="1" applyAlignment="1">
      <alignment horizontal="center"/>
    </xf>
    <xf numFmtId="0" fontId="10" fillId="3" borderId="18" xfId="0" applyFont="1" applyFill="1" applyBorder="1"/>
    <xf numFmtId="164" fontId="9" fillId="8" borderId="21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" fontId="10" fillId="5" borderId="18" xfId="0" applyNumberFormat="1" applyFont="1" applyFill="1" applyBorder="1" applyAlignment="1">
      <alignment horizontal="right" vertical="center" wrapText="1"/>
    </xf>
    <xf numFmtId="164" fontId="9" fillId="9" borderId="20" xfId="1" applyNumberFormat="1" applyFont="1" applyFill="1" applyBorder="1" applyAlignment="1">
      <alignment horizontal="center"/>
    </xf>
    <xf numFmtId="164" fontId="9" fillId="9" borderId="21" xfId="1" applyNumberFormat="1" applyFont="1" applyFill="1" applyBorder="1" applyAlignment="1">
      <alignment horizontal="center"/>
    </xf>
    <xf numFmtId="164" fontId="9" fillId="10" borderId="21" xfId="1" applyNumberFormat="1" applyFont="1" applyFill="1" applyBorder="1" applyAlignment="1">
      <alignment horizontal="center"/>
    </xf>
    <xf numFmtId="164" fontId="9" fillId="11" borderId="21" xfId="1" applyNumberFormat="1" applyFont="1" applyFill="1" applyBorder="1" applyAlignment="1">
      <alignment horizontal="center"/>
    </xf>
    <xf numFmtId="164" fontId="9" fillId="12" borderId="21" xfId="1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10" fillId="3" borderId="10" xfId="0" applyFont="1" applyFill="1" applyBorder="1" applyAlignment="1">
      <alignment horizontal="right"/>
    </xf>
    <xf numFmtId="164" fontId="9" fillId="10" borderId="20" xfId="0" applyNumberFormat="1" applyFont="1" applyFill="1" applyBorder="1" applyAlignment="1">
      <alignment horizontal="center"/>
    </xf>
    <xf numFmtId="164" fontId="9" fillId="13" borderId="21" xfId="0" applyNumberFormat="1" applyFont="1" applyFill="1" applyBorder="1" applyAlignment="1">
      <alignment horizontal="center"/>
    </xf>
    <xf numFmtId="164" fontId="9" fillId="14" borderId="21" xfId="0" applyNumberFormat="1" applyFont="1" applyFill="1" applyBorder="1" applyAlignment="1">
      <alignment horizontal="center"/>
    </xf>
    <xf numFmtId="164" fontId="9" fillId="15" borderId="21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164" fontId="9" fillId="11" borderId="15" xfId="1" applyNumberFormat="1" applyFont="1" applyFill="1" applyBorder="1" applyAlignment="1">
      <alignment horizontal="center"/>
    </xf>
    <xf numFmtId="164" fontId="9" fillId="12" borderId="15" xfId="1" applyNumberFormat="1" applyFont="1" applyFill="1" applyBorder="1" applyAlignment="1">
      <alignment horizontal="center"/>
    </xf>
    <xf numFmtId="164" fontId="9" fillId="10" borderId="21" xfId="0" applyNumberFormat="1" applyFont="1" applyFill="1" applyBorder="1" applyAlignment="1">
      <alignment horizontal="center"/>
    </xf>
    <xf numFmtId="164" fontId="9" fillId="16" borderId="21" xfId="0" applyNumberFormat="1" applyFont="1" applyFill="1" applyBorder="1" applyAlignment="1">
      <alignment horizontal="center"/>
    </xf>
    <xf numFmtId="164" fontId="9" fillId="17" borderId="21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7" fillId="3" borderId="18" xfId="0" applyFont="1" applyFill="1" applyBorder="1"/>
    <xf numFmtId="0" fontId="9" fillId="0" borderId="18" xfId="0" applyFont="1" applyBorder="1"/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164" fontId="9" fillId="6" borderId="20" xfId="0" applyNumberFormat="1" applyFont="1" applyFill="1" applyBorder="1" applyAlignment="1">
      <alignment horizontal="center" wrapText="1"/>
    </xf>
    <xf numFmtId="164" fontId="9" fillId="6" borderId="21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10" fillId="3" borderId="18" xfId="0" applyFont="1" applyFill="1" applyBorder="1" applyAlignment="1">
      <alignment horizontal="right"/>
    </xf>
    <xf numFmtId="2" fontId="9" fillId="2" borderId="10" xfId="1" applyNumberFormat="1" applyFont="1" applyFill="1" applyBorder="1" applyAlignment="1">
      <alignment horizontal="center"/>
    </xf>
    <xf numFmtId="164" fontId="9" fillId="8" borderId="21" xfId="1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6" fontId="9" fillId="0" borderId="19" xfId="0" applyNumberFormat="1" applyFont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right" vertical="center"/>
    </xf>
    <xf numFmtId="46" fontId="9" fillId="2" borderId="1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64" fontId="9" fillId="6" borderId="20" xfId="0" applyNumberFormat="1" applyFont="1" applyFill="1" applyBorder="1" applyAlignment="1">
      <alignment horizontal="center" vertical="center" wrapText="1"/>
    </xf>
    <xf numFmtId="164" fontId="9" fillId="6" borderId="21" xfId="0" applyNumberFormat="1" applyFont="1" applyFill="1" applyBorder="1" applyAlignment="1">
      <alignment horizontal="center" vertical="center" wrapText="1"/>
    </xf>
    <xf numFmtId="164" fontId="9" fillId="7" borderId="21" xfId="0" applyNumberFormat="1" applyFont="1" applyFill="1" applyBorder="1" applyAlignment="1">
      <alignment horizontal="center" vertical="center" wrapText="1"/>
    </xf>
    <xf numFmtId="164" fontId="9" fillId="7" borderId="15" xfId="0" applyNumberFormat="1" applyFont="1" applyFill="1" applyBorder="1" applyAlignment="1">
      <alignment horizontal="center" vertical="center" wrapText="1"/>
    </xf>
    <xf numFmtId="164" fontId="9" fillId="8" borderId="1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6" fontId="9" fillId="0" borderId="19" xfId="0" applyNumberFormat="1" applyFont="1" applyBorder="1" applyAlignment="1">
      <alignment horizontal="right"/>
    </xf>
    <xf numFmtId="0" fontId="18" fillId="0" borderId="18" xfId="0" applyFont="1" applyBorder="1"/>
    <xf numFmtId="164" fontId="9" fillId="13" borderId="20" xfId="0" applyNumberFormat="1" applyFont="1" applyFill="1" applyBorder="1" applyAlignment="1">
      <alignment horizontal="center"/>
    </xf>
    <xf numFmtId="21" fontId="9" fillId="0" borderId="11" xfId="0" applyNumberFormat="1" applyFont="1" applyBorder="1" applyAlignment="1">
      <alignment horizontal="center"/>
    </xf>
    <xf numFmtId="0" fontId="18" fillId="0" borderId="11" xfId="0" applyFont="1" applyBorder="1"/>
    <xf numFmtId="0" fontId="6" fillId="0" borderId="11" xfId="0" applyFont="1" applyBorder="1"/>
    <xf numFmtId="0" fontId="9" fillId="0" borderId="26" xfId="0" applyFont="1" applyBorder="1" applyAlignment="1">
      <alignment horizontal="left"/>
    </xf>
    <xf numFmtId="0" fontId="9" fillId="0" borderId="27" xfId="0" applyFont="1" applyBorder="1"/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9" fillId="0" borderId="27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6" fontId="9" fillId="0" borderId="27" xfId="0" applyNumberFormat="1" applyFont="1" applyBorder="1" applyAlignment="1">
      <alignment horizontal="right"/>
    </xf>
    <xf numFmtId="164" fontId="6" fillId="2" borderId="26" xfId="0" applyNumberFormat="1" applyFont="1" applyFill="1" applyBorder="1"/>
    <xf numFmtId="46" fontId="0" fillId="2" borderId="27" xfId="0" applyNumberForma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0" fontId="18" fillId="0" borderId="26" xfId="0" applyFont="1" applyBorder="1"/>
    <xf numFmtId="164" fontId="9" fillId="18" borderId="20" xfId="0" applyNumberFormat="1" applyFont="1" applyFill="1" applyBorder="1" applyAlignment="1">
      <alignment horizontal="center"/>
    </xf>
    <xf numFmtId="164" fontId="9" fillId="18" borderId="21" xfId="1" applyNumberFormat="1" applyFont="1" applyFill="1" applyBorder="1" applyAlignment="1">
      <alignment horizontal="center"/>
    </xf>
    <xf numFmtId="164" fontId="9" fillId="19" borderId="21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left"/>
    </xf>
    <xf numFmtId="46" fontId="9" fillId="0" borderId="11" xfId="0" applyNumberFormat="1" applyFont="1" applyBorder="1" applyAlignment="1">
      <alignment horizontal="center"/>
    </xf>
    <xf numFmtId="164" fontId="9" fillId="6" borderId="20" xfId="1" applyNumberFormat="1" applyFont="1" applyFill="1" applyBorder="1" applyAlignment="1">
      <alignment horizontal="center" wrapText="1"/>
    </xf>
    <xf numFmtId="164" fontId="9" fillId="6" borderId="21" xfId="1" applyNumberFormat="1" applyFont="1" applyFill="1" applyBorder="1" applyAlignment="1">
      <alignment horizontal="center" wrapText="1"/>
    </xf>
    <xf numFmtId="164" fontId="9" fillId="7" borderId="21" xfId="1" applyNumberFormat="1" applyFont="1" applyFill="1" applyBorder="1" applyAlignment="1">
      <alignment horizontal="center" wrapText="1"/>
    </xf>
    <xf numFmtId="164" fontId="19" fillId="7" borderId="21" xfId="0" applyNumberFormat="1" applyFont="1" applyFill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2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3" applyFont="1" applyAlignment="1">
      <alignment vertical="center"/>
    </xf>
    <xf numFmtId="0" fontId="24" fillId="2" borderId="0" xfId="3" applyFont="1" applyFill="1" applyAlignment="1">
      <alignment horizontal="left" vertical="center"/>
    </xf>
    <xf numFmtId="0" fontId="25" fillId="2" borderId="0" xfId="3" applyFont="1" applyFill="1" applyAlignment="1">
      <alignment vertical="center"/>
    </xf>
    <xf numFmtId="0" fontId="26" fillId="2" borderId="0" xfId="3" applyFont="1" applyFill="1" applyAlignment="1">
      <alignment horizontal="center" vertical="center"/>
    </xf>
    <xf numFmtId="0" fontId="26" fillId="2" borderId="0" xfId="3" applyFont="1" applyFill="1" applyAlignment="1">
      <alignment vertical="center"/>
    </xf>
    <xf numFmtId="0" fontId="26" fillId="2" borderId="0" xfId="3" applyFont="1" applyFill="1" applyAlignment="1">
      <alignment horizontal="left" vertical="center"/>
    </xf>
    <xf numFmtId="2" fontId="26" fillId="2" borderId="0" xfId="3" applyNumberFormat="1" applyFont="1" applyFill="1" applyAlignment="1">
      <alignment horizontal="center" vertical="center"/>
    </xf>
    <xf numFmtId="46" fontId="26" fillId="2" borderId="0" xfId="3" applyNumberFormat="1" applyFont="1" applyFill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0" xfId="3" applyFont="1"/>
    <xf numFmtId="0" fontId="22" fillId="0" borderId="0" xfId="3"/>
    <xf numFmtId="0" fontId="27" fillId="2" borderId="0" xfId="3" applyFont="1" applyFill="1" applyAlignment="1">
      <alignment horizontal="center" vertical="center"/>
    </xf>
    <xf numFmtId="164" fontId="26" fillId="0" borderId="0" xfId="3" applyNumberFormat="1" applyFont="1" applyAlignment="1">
      <alignment vertical="center"/>
    </xf>
    <xf numFmtId="0" fontId="29" fillId="0" borderId="0" xfId="3" applyFont="1"/>
    <xf numFmtId="164" fontId="30" fillId="2" borderId="0" xfId="3" applyNumberFormat="1" applyFont="1" applyFill="1" applyAlignment="1">
      <alignment horizontal="left" vertical="center"/>
    </xf>
    <xf numFmtId="164" fontId="26" fillId="2" borderId="0" xfId="3" applyNumberFormat="1" applyFont="1" applyFill="1" applyAlignment="1">
      <alignment horizontal="center" vertical="center"/>
    </xf>
    <xf numFmtId="0" fontId="26" fillId="21" borderId="0" xfId="3" applyFont="1" applyFill="1" applyAlignment="1">
      <alignment horizontal="left" vertical="center"/>
    </xf>
    <xf numFmtId="0" fontId="31" fillId="21" borderId="0" xfId="3" applyFont="1" applyFill="1" applyAlignment="1">
      <alignment horizontal="left" vertical="center"/>
    </xf>
    <xf numFmtId="0" fontId="1" fillId="0" borderId="0" xfId="3" applyFont="1" applyAlignment="1">
      <alignment horizontal="left"/>
    </xf>
    <xf numFmtId="0" fontId="31" fillId="2" borderId="0" xfId="3" applyFont="1" applyFill="1" applyAlignment="1">
      <alignment horizontal="center" vertical="center"/>
    </xf>
    <xf numFmtId="0" fontId="31" fillId="20" borderId="0" xfId="3" applyFont="1" applyFill="1"/>
    <xf numFmtId="164" fontId="31" fillId="0" borderId="0" xfId="3" applyNumberFormat="1" applyFont="1" applyAlignment="1">
      <alignment vertical="center"/>
    </xf>
    <xf numFmtId="0" fontId="32" fillId="2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164" fontId="30" fillId="0" borderId="0" xfId="3" applyNumberFormat="1" applyFont="1" applyAlignment="1">
      <alignment vertical="center"/>
    </xf>
    <xf numFmtId="164" fontId="31" fillId="2" borderId="0" xfId="3" applyNumberFormat="1" applyFont="1" applyFill="1" applyAlignment="1">
      <alignment horizontal="center" vertical="center"/>
    </xf>
    <xf numFmtId="164" fontId="30" fillId="0" borderId="0" xfId="3" applyNumberFormat="1" applyFont="1" applyAlignment="1">
      <alignment horizontal="left" vertical="center"/>
    </xf>
    <xf numFmtId="0" fontId="31" fillId="2" borderId="0" xfId="3" applyFont="1" applyFill="1" applyAlignment="1">
      <alignment horizontal="left" vertical="center"/>
    </xf>
    <xf numFmtId="0" fontId="33" fillId="2" borderId="0" xfId="3" applyFont="1" applyFill="1" applyAlignment="1">
      <alignment vertical="center"/>
    </xf>
    <xf numFmtId="1" fontId="31" fillId="2" borderId="0" xfId="3" applyNumberFormat="1" applyFont="1" applyFill="1" applyAlignment="1">
      <alignment horizontal="center" vertical="center"/>
    </xf>
    <xf numFmtId="46" fontId="31" fillId="2" borderId="0" xfId="3" applyNumberFormat="1" applyFont="1" applyFill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34" fillId="2" borderId="0" xfId="3" applyFont="1" applyFill="1" applyAlignment="1">
      <alignment horizontal="center" vertical="center"/>
    </xf>
    <xf numFmtId="164" fontId="28" fillId="2" borderId="1" xfId="3" applyNumberFormat="1" applyFont="1" applyFill="1" applyBorder="1" applyAlignment="1">
      <alignment horizontal="center" vertical="center"/>
    </xf>
    <xf numFmtId="164" fontId="28" fillId="2" borderId="2" xfId="3" applyNumberFormat="1" applyFont="1" applyFill="1" applyBorder="1" applyAlignment="1">
      <alignment horizontal="center" vertical="center"/>
    </xf>
    <xf numFmtId="164" fontId="28" fillId="2" borderId="2" xfId="3" applyNumberFormat="1" applyFont="1" applyFill="1" applyBorder="1" applyAlignment="1">
      <alignment horizontal="left" vertical="center"/>
    </xf>
    <xf numFmtId="164" fontId="28" fillId="2" borderId="3" xfId="3" applyNumberFormat="1" applyFont="1" applyFill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31" fillId="0" borderId="4" xfId="3" applyFont="1" applyBorder="1" applyAlignment="1">
      <alignment horizontal="left" vertical="center"/>
    </xf>
    <xf numFmtId="0" fontId="28" fillId="0" borderId="3" xfId="3" applyFont="1" applyBorder="1" applyAlignment="1">
      <alignment vertical="center"/>
    </xf>
    <xf numFmtId="0" fontId="28" fillId="0" borderId="4" xfId="3" applyFont="1" applyBorder="1" applyAlignment="1">
      <alignment horizontal="left" vertical="center"/>
    </xf>
    <xf numFmtId="0" fontId="28" fillId="0" borderId="2" xfId="3" applyFont="1" applyBorder="1" applyAlignment="1">
      <alignment horizontal="left" vertical="center"/>
    </xf>
    <xf numFmtId="0" fontId="28" fillId="0" borderId="4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46" fontId="28" fillId="0" borderId="4" xfId="3" applyNumberFormat="1" applyFont="1" applyBorder="1" applyAlignment="1">
      <alignment horizontal="center" vertical="center"/>
    </xf>
    <xf numFmtId="46" fontId="28" fillId="0" borderId="2" xfId="3" applyNumberFormat="1" applyFont="1" applyBorder="1" applyAlignment="1">
      <alignment horizontal="center" vertical="center"/>
    </xf>
    <xf numFmtId="164" fontId="28" fillId="2" borderId="4" xfId="3" applyNumberFormat="1" applyFont="1" applyFill="1" applyBorder="1" applyAlignment="1">
      <alignment horizontal="center" vertical="center"/>
    </xf>
    <xf numFmtId="46" fontId="28" fillId="2" borderId="2" xfId="3" applyNumberFormat="1" applyFont="1" applyFill="1" applyBorder="1" applyAlignment="1">
      <alignment horizontal="center" vertical="center"/>
    </xf>
    <xf numFmtId="0" fontId="28" fillId="2" borderId="4" xfId="3" applyFont="1" applyFill="1" applyBorder="1" applyAlignment="1">
      <alignment horizontal="center" vertical="center"/>
    </xf>
    <xf numFmtId="0" fontId="28" fillId="0" borderId="4" xfId="3" applyFont="1" applyBorder="1" applyAlignment="1">
      <alignment vertical="center"/>
    </xf>
    <xf numFmtId="164" fontId="28" fillId="22" borderId="5" xfId="3" applyNumberFormat="1" applyFont="1" applyFill="1" applyBorder="1" applyAlignment="1">
      <alignment horizontal="center" vertical="center" wrapText="1"/>
    </xf>
    <xf numFmtId="164" fontId="28" fillId="22" borderId="6" xfId="3" applyNumberFormat="1" applyFont="1" applyFill="1" applyBorder="1" applyAlignment="1">
      <alignment horizontal="center" vertical="center" wrapText="1"/>
    </xf>
    <xf numFmtId="164" fontId="28" fillId="23" borderId="6" xfId="3" applyNumberFormat="1" applyFont="1" applyFill="1" applyBorder="1" applyAlignment="1">
      <alignment horizontal="center" vertical="center" wrapText="1"/>
    </xf>
    <xf numFmtId="164" fontId="28" fillId="24" borderId="6" xfId="3" applyNumberFormat="1" applyFont="1" applyFill="1" applyBorder="1" applyAlignment="1">
      <alignment horizontal="center" vertical="center" wrapText="1"/>
    </xf>
    <xf numFmtId="164" fontId="28" fillId="0" borderId="7" xfId="3" applyNumberFormat="1" applyFont="1" applyBorder="1" applyAlignment="1">
      <alignment horizontal="center" vertical="center"/>
    </xf>
    <xf numFmtId="164" fontId="28" fillId="0" borderId="3" xfId="3" applyNumberFormat="1" applyFont="1" applyBorder="1" applyAlignment="1">
      <alignment horizontal="center" vertical="center"/>
    </xf>
    <xf numFmtId="164" fontId="28" fillId="0" borderId="5" xfId="3" applyNumberFormat="1" applyFont="1" applyBorder="1" applyAlignment="1">
      <alignment horizontal="center" vertical="center"/>
    </xf>
    <xf numFmtId="164" fontId="28" fillId="0" borderId="6" xfId="3" applyNumberFormat="1" applyFont="1" applyBorder="1" applyAlignment="1">
      <alignment horizontal="center" vertical="center"/>
    </xf>
    <xf numFmtId="164" fontId="28" fillId="0" borderId="8" xfId="3" applyNumberFormat="1" applyFont="1" applyBorder="1" applyAlignment="1">
      <alignment horizontal="center" vertical="center"/>
    </xf>
    <xf numFmtId="0" fontId="36" fillId="0" borderId="9" xfId="3" applyFont="1" applyBorder="1" applyAlignment="1">
      <alignment horizontal="center" vertical="center"/>
    </xf>
    <xf numFmtId="0" fontId="31" fillId="0" borderId="10" xfId="3" applyFont="1" applyBorder="1" applyAlignment="1">
      <alignment horizontal="left" vertical="center"/>
    </xf>
    <xf numFmtId="0" fontId="28" fillId="0" borderId="11" xfId="3" applyFont="1" applyBorder="1" applyAlignment="1">
      <alignment vertical="center"/>
    </xf>
    <xf numFmtId="0" fontId="28" fillId="0" borderId="12" xfId="3" applyFont="1" applyBorder="1" applyAlignment="1">
      <alignment horizontal="center" vertical="center"/>
    </xf>
    <xf numFmtId="0" fontId="28" fillId="0" borderId="13" xfId="3" applyFont="1" applyBorder="1" applyAlignment="1">
      <alignment vertical="center"/>
    </xf>
    <xf numFmtId="0" fontId="28" fillId="0" borderId="10" xfId="3" applyFont="1" applyBorder="1" applyAlignment="1">
      <alignment horizontal="left" vertical="center"/>
    </xf>
    <xf numFmtId="0" fontId="28" fillId="0" borderId="11" xfId="3" applyFont="1" applyBorder="1" applyAlignment="1">
      <alignment horizontal="left" vertical="center"/>
    </xf>
    <xf numFmtId="0" fontId="28" fillId="0" borderId="10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46" fontId="28" fillId="0" borderId="10" xfId="3" applyNumberFormat="1" applyFont="1" applyBorder="1" applyAlignment="1">
      <alignment horizontal="center" vertical="center"/>
    </xf>
    <xf numFmtId="46" fontId="28" fillId="0" borderId="13" xfId="3" applyNumberFormat="1" applyFont="1" applyBorder="1" applyAlignment="1">
      <alignment horizontal="center" vertical="center"/>
    </xf>
    <xf numFmtId="164" fontId="28" fillId="2" borderId="10" xfId="3" applyNumberFormat="1" applyFont="1" applyFill="1" applyBorder="1" applyAlignment="1">
      <alignment horizontal="center" vertical="center"/>
    </xf>
    <xf numFmtId="46" fontId="28" fillId="2" borderId="11" xfId="3" applyNumberFormat="1" applyFont="1" applyFill="1" applyBorder="1" applyAlignment="1">
      <alignment horizontal="center" vertical="center"/>
    </xf>
    <xf numFmtId="0" fontId="28" fillId="2" borderId="10" xfId="3" applyFont="1" applyFill="1" applyBorder="1" applyAlignment="1">
      <alignment horizontal="center" vertical="center"/>
    </xf>
    <xf numFmtId="0" fontId="31" fillId="0" borderId="9" xfId="3" applyFont="1" applyBorder="1" applyAlignment="1">
      <alignment vertical="center"/>
    </xf>
    <xf numFmtId="164" fontId="31" fillId="22" borderId="14" xfId="3" applyNumberFormat="1" applyFont="1" applyFill="1" applyBorder="1" applyAlignment="1">
      <alignment vertical="center" wrapText="1"/>
    </xf>
    <xf numFmtId="164" fontId="31" fillId="22" borderId="15" xfId="3" applyNumberFormat="1" applyFont="1" applyFill="1" applyBorder="1" applyAlignment="1">
      <alignment vertical="center" wrapText="1"/>
    </xf>
    <xf numFmtId="164" fontId="31" fillId="23" borderId="15" xfId="3" applyNumberFormat="1" applyFont="1" applyFill="1" applyBorder="1" applyAlignment="1">
      <alignment vertical="center" wrapText="1"/>
    </xf>
    <xf numFmtId="164" fontId="31" fillId="24" borderId="15" xfId="3" applyNumberFormat="1" applyFont="1" applyFill="1" applyBorder="1" applyAlignment="1">
      <alignment vertical="center" wrapText="1"/>
    </xf>
    <xf numFmtId="164" fontId="28" fillId="0" borderId="12" xfId="3" applyNumberFormat="1" applyFont="1" applyBorder="1" applyAlignment="1">
      <alignment horizontal="center" vertical="center"/>
    </xf>
    <xf numFmtId="164" fontId="28" fillId="0" borderId="16" xfId="3" applyNumberFormat="1" applyFont="1" applyBorder="1" applyAlignment="1">
      <alignment horizontal="center" vertical="center"/>
    </xf>
    <xf numFmtId="164" fontId="28" fillId="0" borderId="17" xfId="3" applyNumberFormat="1" applyFont="1" applyBorder="1" applyAlignment="1">
      <alignment horizontal="center" vertical="center"/>
    </xf>
    <xf numFmtId="0" fontId="1" fillId="0" borderId="11" xfId="3" applyFont="1" applyBorder="1"/>
    <xf numFmtId="0" fontId="31" fillId="0" borderId="23" xfId="3" applyFont="1" applyBorder="1" applyAlignment="1">
      <alignment horizontal="center"/>
    </xf>
    <xf numFmtId="0" fontId="31" fillId="0" borderId="23" xfId="3" applyFont="1" applyBorder="1"/>
    <xf numFmtId="0" fontId="31" fillId="0" borderId="24" xfId="3" applyFont="1" applyBorder="1" applyAlignment="1">
      <alignment wrapText="1"/>
    </xf>
    <xf numFmtId="0" fontId="31" fillId="0" borderId="25" xfId="3" applyFont="1" applyBorder="1" applyAlignment="1">
      <alignment horizontal="center"/>
    </xf>
    <xf numFmtId="0" fontId="31" fillId="0" borderId="24" xfId="3" applyFont="1" applyBorder="1" applyAlignment="1">
      <alignment horizontal="right"/>
    </xf>
    <xf numFmtId="0" fontId="31" fillId="0" borderId="23" xfId="3" applyFont="1" applyBorder="1" applyAlignment="1">
      <alignment horizontal="left"/>
    </xf>
    <xf numFmtId="0" fontId="31" fillId="0" borderId="24" xfId="3" applyFont="1" applyBorder="1" applyAlignment="1">
      <alignment horizontal="left"/>
    </xf>
    <xf numFmtId="0" fontId="31" fillId="0" borderId="24" xfId="3" applyFont="1" applyBorder="1" applyAlignment="1">
      <alignment horizontal="center"/>
    </xf>
    <xf numFmtId="165" fontId="31" fillId="2" borderId="18" xfId="3" applyNumberFormat="1" applyFont="1" applyFill="1" applyBorder="1" applyAlignment="1">
      <alignment horizontal="center" vertical="center" wrapText="1"/>
    </xf>
    <xf numFmtId="0" fontId="31" fillId="0" borderId="19" xfId="3" applyFont="1" applyBorder="1" applyAlignment="1">
      <alignment horizontal="center"/>
    </xf>
    <xf numFmtId="164" fontId="1" fillId="2" borderId="10" xfId="3" applyNumberFormat="1" applyFont="1" applyFill="1" applyBorder="1"/>
    <xf numFmtId="46" fontId="1" fillId="2" borderId="19" xfId="3" applyNumberFormat="1" applyFont="1" applyFill="1" applyBorder="1" applyAlignment="1">
      <alignment horizontal="center"/>
    </xf>
    <xf numFmtId="2" fontId="31" fillId="2" borderId="10" xfId="3" applyNumberFormat="1" applyFont="1" applyFill="1" applyBorder="1" applyAlignment="1">
      <alignment horizontal="center"/>
    </xf>
    <xf numFmtId="0" fontId="31" fillId="20" borderId="23" xfId="3" applyFont="1" applyFill="1" applyBorder="1"/>
    <xf numFmtId="164" fontId="31" fillId="22" borderId="20" xfId="3" applyNumberFormat="1" applyFont="1" applyFill="1" applyBorder="1" applyAlignment="1">
      <alignment horizontal="center" wrapText="1"/>
    </xf>
    <xf numFmtId="164" fontId="31" fillId="22" borderId="21" xfId="3" applyNumberFormat="1" applyFont="1" applyFill="1" applyBorder="1" applyAlignment="1">
      <alignment horizontal="center" wrapText="1"/>
    </xf>
    <xf numFmtId="164" fontId="31" fillId="23" borderId="21" xfId="3" applyNumberFormat="1" applyFont="1" applyFill="1" applyBorder="1" applyAlignment="1">
      <alignment horizontal="center"/>
    </xf>
    <xf numFmtId="164" fontId="31" fillId="24" borderId="15" xfId="3" applyNumberFormat="1" applyFont="1" applyFill="1" applyBorder="1" applyAlignment="1">
      <alignment horizontal="center"/>
    </xf>
    <xf numFmtId="164" fontId="31" fillId="0" borderId="20" xfId="3" applyNumberFormat="1" applyFont="1" applyBorder="1" applyAlignment="1">
      <alignment horizontal="center"/>
    </xf>
    <xf numFmtId="164" fontId="31" fillId="0" borderId="21" xfId="3" applyNumberFormat="1" applyFont="1" applyBorder="1" applyAlignment="1">
      <alignment horizontal="center"/>
    </xf>
    <xf numFmtId="164" fontId="1" fillId="0" borderId="22" xfId="3" applyNumberFormat="1" applyFont="1" applyBorder="1" applyAlignment="1">
      <alignment horizontal="center"/>
    </xf>
    <xf numFmtId="164" fontId="1" fillId="0" borderId="20" xfId="3" applyNumberFormat="1" applyFont="1" applyBorder="1" applyAlignment="1">
      <alignment horizontal="center"/>
    </xf>
    <xf numFmtId="164" fontId="1" fillId="0" borderId="21" xfId="3" applyNumberFormat="1" applyFont="1" applyBorder="1" applyAlignment="1">
      <alignment horizontal="center"/>
    </xf>
    <xf numFmtId="0" fontId="31" fillId="2" borderId="23" xfId="3" applyFont="1" applyFill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18" xfId="3" applyFont="1" applyBorder="1" applyAlignment="1">
      <alignment horizontal="left"/>
    </xf>
    <xf numFmtId="0" fontId="31" fillId="0" borderId="19" xfId="3" applyFont="1" applyBorder="1"/>
    <xf numFmtId="0" fontId="31" fillId="0" borderId="20" xfId="3" applyFont="1" applyBorder="1" applyAlignment="1">
      <alignment horizontal="center"/>
    </xf>
    <xf numFmtId="0" fontId="31" fillId="0" borderId="19" xfId="3" applyFont="1" applyBorder="1" applyAlignment="1">
      <alignment horizontal="right"/>
    </xf>
    <xf numFmtId="0" fontId="31" fillId="0" borderId="18" xfId="3" applyFont="1" applyBorder="1"/>
    <xf numFmtId="0" fontId="1" fillId="0" borderId="19" xfId="3" applyFont="1" applyBorder="1"/>
    <xf numFmtId="0" fontId="31" fillId="2" borderId="18" xfId="3" applyFont="1" applyFill="1" applyBorder="1" applyAlignment="1">
      <alignment horizontal="center"/>
    </xf>
    <xf numFmtId="0" fontId="31" fillId="2" borderId="19" xfId="3" applyFont="1" applyFill="1" applyBorder="1" applyAlignment="1">
      <alignment horizontal="center"/>
    </xf>
    <xf numFmtId="164" fontId="1" fillId="2" borderId="18" xfId="3" applyNumberFormat="1" applyFont="1" applyFill="1" applyBorder="1"/>
    <xf numFmtId="2" fontId="31" fillId="2" borderId="18" xfId="3" applyNumberFormat="1" applyFont="1" applyFill="1" applyBorder="1" applyAlignment="1">
      <alignment horizontal="center"/>
    </xf>
    <xf numFmtId="0" fontId="31" fillId="20" borderId="18" xfId="3" applyFont="1" applyFill="1" applyBorder="1"/>
    <xf numFmtId="164" fontId="31" fillId="22" borderId="20" xfId="3" applyNumberFormat="1" applyFont="1" applyFill="1" applyBorder="1" applyAlignment="1">
      <alignment horizontal="center"/>
    </xf>
    <xf numFmtId="164" fontId="31" fillId="22" borderId="21" xfId="3" applyNumberFormat="1" applyFont="1" applyFill="1" applyBorder="1" applyAlignment="1">
      <alignment horizontal="center"/>
    </xf>
    <xf numFmtId="0" fontId="31" fillId="2" borderId="19" xfId="3" applyFont="1" applyFill="1" applyBorder="1" applyAlignment="1">
      <alignment horizontal="left"/>
    </xf>
    <xf numFmtId="164" fontId="31" fillId="24" borderId="21" xfId="3" applyNumberFormat="1" applyFont="1" applyFill="1" applyBorder="1" applyAlignment="1">
      <alignment horizontal="center"/>
    </xf>
    <xf numFmtId="0" fontId="31" fillId="2" borderId="18" xfId="3" applyFont="1" applyFill="1" applyBorder="1" applyAlignment="1">
      <alignment horizontal="center" vertical="center" wrapText="1"/>
    </xf>
    <xf numFmtId="1" fontId="31" fillId="20" borderId="18" xfId="3" applyNumberFormat="1" applyFont="1" applyFill="1" applyBorder="1" applyAlignment="1">
      <alignment horizontal="right" vertical="center" wrapText="1"/>
    </xf>
    <xf numFmtId="0" fontId="31" fillId="2" borderId="10" xfId="3" applyFont="1" applyFill="1" applyBorder="1" applyAlignment="1">
      <alignment horizontal="center"/>
    </xf>
    <xf numFmtId="0" fontId="31" fillId="0" borderId="10" xfId="3" applyFont="1" applyBorder="1"/>
    <xf numFmtId="0" fontId="31" fillId="0" borderId="11" xfId="3" applyFont="1" applyBorder="1" applyAlignment="1">
      <alignment wrapText="1"/>
    </xf>
    <xf numFmtId="0" fontId="31" fillId="0" borderId="14" xfId="3" applyFont="1" applyBorder="1" applyAlignment="1">
      <alignment horizontal="center" wrapText="1"/>
    </xf>
    <xf numFmtId="0" fontId="31" fillId="0" borderId="10" xfId="3" applyFont="1" applyBorder="1" applyAlignment="1">
      <alignment horizontal="left" wrapText="1"/>
    </xf>
    <xf numFmtId="0" fontId="31" fillId="0" borderId="11" xfId="3" applyFont="1" applyBorder="1" applyAlignment="1">
      <alignment horizontal="left"/>
    </xf>
    <xf numFmtId="0" fontId="31" fillId="0" borderId="10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31" fillId="20" borderId="10" xfId="3" applyFont="1" applyFill="1" applyBorder="1" applyAlignment="1">
      <alignment horizontal="right"/>
    </xf>
    <xf numFmtId="164" fontId="31" fillId="0" borderId="19" xfId="3" applyNumberFormat="1" applyFont="1" applyBorder="1" applyAlignment="1">
      <alignment horizontal="center"/>
    </xf>
    <xf numFmtId="0" fontId="37" fillId="20" borderId="18" xfId="3" applyFont="1" applyFill="1" applyBorder="1"/>
    <xf numFmtId="164" fontId="31" fillId="23" borderId="15" xfId="3" applyNumberFormat="1" applyFont="1" applyFill="1" applyBorder="1" applyAlignment="1">
      <alignment horizontal="center"/>
    </xf>
    <xf numFmtId="0" fontId="31" fillId="0" borderId="18" xfId="3" applyFont="1" applyBorder="1" applyAlignment="1">
      <alignment horizontal="left" vertical="center"/>
    </xf>
    <xf numFmtId="0" fontId="31" fillId="0" borderId="19" xfId="3" applyFont="1" applyBorder="1" applyAlignment="1">
      <alignment vertical="center"/>
    </xf>
    <xf numFmtId="0" fontId="31" fillId="0" borderId="20" xfId="3" applyFont="1" applyBorder="1" applyAlignment="1">
      <alignment horizontal="center" vertical="center"/>
    </xf>
    <xf numFmtId="0" fontId="31" fillId="0" borderId="19" xfId="3" applyFont="1" applyBorder="1" applyAlignment="1">
      <alignment horizontal="left" vertical="center"/>
    </xf>
    <xf numFmtId="0" fontId="31" fillId="0" borderId="18" xfId="3" applyFont="1" applyBorder="1" applyAlignment="1">
      <alignment horizontal="center" vertical="center"/>
    </xf>
    <xf numFmtId="0" fontId="31" fillId="0" borderId="19" xfId="3" applyFont="1" applyBorder="1" applyAlignment="1">
      <alignment horizontal="center" vertical="center"/>
    </xf>
    <xf numFmtId="164" fontId="31" fillId="2" borderId="18" xfId="3" applyNumberFormat="1" applyFont="1" applyFill="1" applyBorder="1" applyAlignment="1">
      <alignment horizontal="right" vertical="center"/>
    </xf>
    <xf numFmtId="46" fontId="31" fillId="2" borderId="19" xfId="3" applyNumberFormat="1" applyFont="1" applyFill="1" applyBorder="1" applyAlignment="1">
      <alignment horizontal="center" vertical="center"/>
    </xf>
    <xf numFmtId="0" fontId="31" fillId="0" borderId="18" xfId="3" applyFont="1" applyBorder="1" applyAlignment="1">
      <alignment vertical="center"/>
    </xf>
    <xf numFmtId="164" fontId="31" fillId="22" borderId="20" xfId="3" applyNumberFormat="1" applyFont="1" applyFill="1" applyBorder="1" applyAlignment="1">
      <alignment horizontal="center" vertical="center" wrapText="1"/>
    </xf>
    <xf numFmtId="164" fontId="31" fillId="22" borderId="21" xfId="3" applyNumberFormat="1" applyFont="1" applyFill="1" applyBorder="1" applyAlignment="1">
      <alignment horizontal="center" vertical="center" wrapText="1"/>
    </xf>
    <xf numFmtId="164" fontId="31" fillId="23" borderId="21" xfId="3" applyNumberFormat="1" applyFont="1" applyFill="1" applyBorder="1" applyAlignment="1">
      <alignment horizontal="center" vertical="center" wrapText="1"/>
    </xf>
    <xf numFmtId="164" fontId="31" fillId="24" borderId="21" xfId="3" applyNumberFormat="1" applyFont="1" applyFill="1" applyBorder="1" applyAlignment="1">
      <alignment horizontal="center" vertical="center" wrapText="1"/>
    </xf>
    <xf numFmtId="0" fontId="31" fillId="0" borderId="0" xfId="3" applyFont="1" applyAlignment="1">
      <alignment horizontal="center"/>
    </xf>
    <xf numFmtId="0" fontId="31" fillId="0" borderId="19" xfId="3" applyFont="1" applyBorder="1" applyAlignment="1">
      <alignment horizontal="left"/>
    </xf>
    <xf numFmtId="0" fontId="31" fillId="0" borderId="19" xfId="3" applyFont="1" applyBorder="1" applyAlignment="1">
      <alignment wrapText="1"/>
    </xf>
    <xf numFmtId="0" fontId="31" fillId="0" borderId="20" xfId="3" applyFont="1" applyBorder="1" applyAlignment="1">
      <alignment horizontal="center" wrapText="1"/>
    </xf>
    <xf numFmtId="0" fontId="31" fillId="0" borderId="18" xfId="3" applyFont="1" applyBorder="1" applyAlignment="1">
      <alignment horizontal="left" wrapText="1"/>
    </xf>
    <xf numFmtId="0" fontId="31" fillId="20" borderId="18" xfId="3" applyFont="1" applyFill="1" applyBorder="1" applyAlignment="1">
      <alignment horizontal="right"/>
    </xf>
    <xf numFmtId="0" fontId="31" fillId="0" borderId="0" xfId="3" applyFont="1" applyAlignment="1">
      <alignment horizontal="left"/>
    </xf>
    <xf numFmtId="0" fontId="31" fillId="0" borderId="10" xfId="3" applyFont="1" applyBorder="1" applyAlignment="1">
      <alignment horizontal="left"/>
    </xf>
    <xf numFmtId="164" fontId="31" fillId="23" borderId="21" xfId="3" applyNumberFormat="1" applyFont="1" applyFill="1" applyBorder="1" applyAlignment="1">
      <alignment horizontal="center" wrapText="1"/>
    </xf>
    <xf numFmtId="164" fontId="38" fillId="23" borderId="21" xfId="3" applyNumberFormat="1" applyFont="1" applyFill="1" applyBorder="1" applyAlignment="1">
      <alignment horizontal="center"/>
    </xf>
    <xf numFmtId="164" fontId="38" fillId="0" borderId="22" xfId="3" applyNumberFormat="1" applyFont="1" applyBorder="1" applyAlignment="1">
      <alignment horizontal="center"/>
    </xf>
    <xf numFmtId="0" fontId="39" fillId="0" borderId="18" xfId="3" applyFont="1" applyBorder="1"/>
    <xf numFmtId="0" fontId="1" fillId="2" borderId="18" xfId="3" applyFont="1" applyFill="1" applyBorder="1" applyAlignment="1">
      <alignment horizontal="center"/>
    </xf>
    <xf numFmtId="0" fontId="31" fillId="0" borderId="11" xfId="3" applyFont="1" applyBorder="1"/>
    <xf numFmtId="0" fontId="31" fillId="0" borderId="14" xfId="3" applyFont="1" applyBorder="1" applyAlignment="1">
      <alignment horizontal="center"/>
    </xf>
    <xf numFmtId="0" fontId="31" fillId="0" borderId="11" xfId="3" applyFont="1" applyBorder="1" applyAlignment="1">
      <alignment horizontal="right"/>
    </xf>
    <xf numFmtId="0" fontId="31" fillId="2" borderId="11" xfId="3" applyFont="1" applyFill="1" applyBorder="1" applyAlignment="1">
      <alignment horizontal="left"/>
    </xf>
    <xf numFmtId="164" fontId="31" fillId="0" borderId="11" xfId="3" applyNumberFormat="1" applyFont="1" applyBorder="1" applyAlignment="1">
      <alignment horizontal="center"/>
    </xf>
    <xf numFmtId="0" fontId="31" fillId="2" borderId="11" xfId="3" applyFont="1" applyFill="1" applyBorder="1" applyAlignment="1">
      <alignment horizontal="center"/>
    </xf>
    <xf numFmtId="1" fontId="31" fillId="20" borderId="10" xfId="3" applyNumberFormat="1" applyFont="1" applyFill="1" applyBorder="1" applyAlignment="1">
      <alignment horizontal="right" vertical="center" wrapText="1"/>
    </xf>
    <xf numFmtId="0" fontId="1" fillId="2" borderId="19" xfId="3" applyFont="1" applyFill="1" applyBorder="1" applyAlignment="1">
      <alignment horizontal="center"/>
    </xf>
    <xf numFmtId="0" fontId="31" fillId="0" borderId="24" xfId="3" applyFont="1" applyBorder="1"/>
    <xf numFmtId="0" fontId="31" fillId="2" borderId="24" xfId="3" applyFont="1" applyFill="1" applyBorder="1" applyAlignment="1">
      <alignment horizontal="left"/>
    </xf>
    <xf numFmtId="0" fontId="31" fillId="2" borderId="24" xfId="3" applyFont="1" applyFill="1" applyBorder="1" applyAlignment="1">
      <alignment horizontal="center"/>
    </xf>
    <xf numFmtId="0" fontId="40" fillId="2" borderId="0" xfId="4" applyFont="1" applyFill="1" applyAlignment="1">
      <alignment horizontal="left"/>
    </xf>
    <xf numFmtId="0" fontId="41" fillId="2" borderId="0" xfId="4" applyFont="1" applyFill="1"/>
    <xf numFmtId="2" fontId="41" fillId="2" borderId="0" xfId="4" applyNumberFormat="1" applyFont="1" applyFill="1" applyAlignment="1">
      <alignment horizontal="center"/>
    </xf>
    <xf numFmtId="0" fontId="41" fillId="2" borderId="0" xfId="4" applyFont="1" applyFill="1" applyAlignment="1">
      <alignment horizontal="center"/>
    </xf>
    <xf numFmtId="2" fontId="42" fillId="0" borderId="0" xfId="4" applyNumberFormat="1" applyFont="1"/>
    <xf numFmtId="0" fontId="43" fillId="0" borderId="0" xfId="4" applyFont="1"/>
    <xf numFmtId="0" fontId="44" fillId="0" borderId="0" xfId="4" applyFont="1"/>
    <xf numFmtId="0" fontId="41" fillId="0" borderId="0" xfId="4" applyFont="1"/>
    <xf numFmtId="0" fontId="18" fillId="0" borderId="0" xfId="4"/>
    <xf numFmtId="0" fontId="13" fillId="2" borderId="0" xfId="4" applyFont="1" applyFill="1" applyAlignment="1">
      <alignment horizontal="left"/>
    </xf>
    <xf numFmtId="16" fontId="13" fillId="2" borderId="0" xfId="4" applyNumberFormat="1" applyFont="1" applyFill="1" applyAlignment="1">
      <alignment horizontal="right"/>
    </xf>
    <xf numFmtId="0" fontId="9" fillId="2" borderId="0" xfId="4" applyFont="1" applyFill="1"/>
    <xf numFmtId="2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13" fillId="2" borderId="0" xfId="4" applyFont="1" applyFill="1" applyAlignment="1">
      <alignment horizontal="center"/>
    </xf>
    <xf numFmtId="2" fontId="9" fillId="0" borderId="0" xfId="4" applyNumberFormat="1" applyFont="1"/>
    <xf numFmtId="0" fontId="6" fillId="0" borderId="0" xfId="4" applyFont="1"/>
    <xf numFmtId="0" fontId="45" fillId="0" borderId="0" xfId="4" applyFont="1"/>
    <xf numFmtId="0" fontId="46" fillId="0" borderId="0" xfId="4" applyFont="1" applyAlignment="1">
      <alignment horizont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13" fillId="0" borderId="29" xfId="4" applyFont="1" applyBorder="1"/>
    <xf numFmtId="16" fontId="13" fillId="0" borderId="29" xfId="4" applyNumberFormat="1" applyFont="1" applyBorder="1" applyAlignment="1">
      <alignment horizontal="center"/>
    </xf>
    <xf numFmtId="14" fontId="13" fillId="0" borderId="29" xfId="4" applyNumberFormat="1" applyFont="1" applyBorder="1" applyAlignment="1">
      <alignment horizontal="center"/>
    </xf>
    <xf numFmtId="0" fontId="13" fillId="0" borderId="29" xfId="4" applyFont="1" applyBorder="1" applyAlignment="1">
      <alignment horizontal="center"/>
    </xf>
    <xf numFmtId="16" fontId="13" fillId="25" borderId="29" xfId="4" applyNumberFormat="1" applyFont="1" applyFill="1" applyBorder="1" applyAlignment="1">
      <alignment horizontal="center"/>
    </xf>
    <xf numFmtId="0" fontId="13" fillId="2" borderId="29" xfId="4" applyFont="1" applyFill="1" applyBorder="1" applyAlignment="1">
      <alignment horizontal="center"/>
    </xf>
    <xf numFmtId="0" fontId="47" fillId="0" borderId="29" xfId="4" applyFont="1" applyBorder="1" applyAlignment="1">
      <alignment horizontal="center"/>
    </xf>
    <xf numFmtId="0" fontId="47" fillId="0" borderId="29" xfId="4" applyFont="1" applyBorder="1" applyAlignment="1">
      <alignment horizontal="right"/>
    </xf>
    <xf numFmtId="0" fontId="13" fillId="0" borderId="0" xfId="4" applyFont="1"/>
    <xf numFmtId="0" fontId="6" fillId="0" borderId="29" xfId="4" applyFont="1" applyBorder="1"/>
    <xf numFmtId="0" fontId="6" fillId="0" borderId="30" xfId="4" applyFont="1" applyBorder="1"/>
    <xf numFmtId="166" fontId="9" fillId="2" borderId="18" xfId="0" applyNumberFormat="1" applyFont="1" applyFill="1" applyBorder="1" applyAlignment="1">
      <alignment horizontal="center" vertical="center" wrapText="1"/>
    </xf>
    <xf numFmtId="2" fontId="9" fillId="2" borderId="29" xfId="4" applyNumberFormat="1" applyFont="1" applyFill="1" applyBorder="1" applyAlignment="1">
      <alignment horizontal="center"/>
    </xf>
    <xf numFmtId="2" fontId="9" fillId="12" borderId="29" xfId="4" applyNumberFormat="1" applyFont="1" applyFill="1" applyBorder="1" applyAlignment="1">
      <alignment horizontal="center"/>
    </xf>
    <xf numFmtId="2" fontId="6" fillId="0" borderId="29" xfId="4" applyNumberFormat="1" applyFont="1" applyBorder="1"/>
    <xf numFmtId="2" fontId="6" fillId="0" borderId="31" xfId="4" applyNumberFormat="1" applyFont="1" applyBorder="1"/>
    <xf numFmtId="2" fontId="47" fillId="0" borderId="29" xfId="4" applyNumberFormat="1" applyFont="1" applyBorder="1"/>
    <xf numFmtId="0" fontId="6" fillId="0" borderId="19" xfId="4" applyFont="1" applyBorder="1"/>
    <xf numFmtId="2" fontId="47" fillId="0" borderId="32" xfId="4" applyNumberFormat="1" applyFont="1" applyBorder="1"/>
    <xf numFmtId="0" fontId="6" fillId="0" borderId="11" xfId="4" applyFont="1" applyBorder="1"/>
    <xf numFmtId="0" fontId="9" fillId="0" borderId="29" xfId="0" applyFont="1" applyBorder="1"/>
    <xf numFmtId="0" fontId="9" fillId="0" borderId="10" xfId="1" applyFont="1" applyBorder="1" applyAlignment="1">
      <alignment horizontal="left"/>
    </xf>
    <xf numFmtId="164" fontId="28" fillId="2" borderId="1" xfId="3" applyNumberFormat="1" applyFont="1" applyFill="1" applyBorder="1" applyAlignment="1">
      <alignment horizontal="center" vertical="center"/>
    </xf>
    <xf numFmtId="0" fontId="35" fillId="0" borderId="2" xfId="3" applyFont="1" applyBorder="1"/>
    <xf numFmtId="0" fontId="35" fillId="0" borderId="3" xfId="3" applyFont="1" applyBorder="1"/>
    <xf numFmtId="0" fontId="28" fillId="0" borderId="2" xfId="3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3" fillId="0" borderId="2" xfId="0" applyFont="1" applyBorder="1" applyAlignment="1">
      <alignment horizontal="center" vertical="center"/>
    </xf>
  </cellXfs>
  <cellStyles count="5">
    <cellStyle name="Hyperkobling 2" xfId="2" xr:uid="{A2965FF7-4749-4E51-BC52-69B5EB412195}"/>
    <cellStyle name="Normal" xfId="0" builtinId="0"/>
    <cellStyle name="Normal 2" xfId="1" xr:uid="{AAB1BED4-824B-4721-82D5-4A27936B152C}"/>
    <cellStyle name="Normal 3" xfId="4" xr:uid="{DF0564CF-E488-4A92-A742-F30ACEA15999}"/>
    <cellStyle name="Normal 4" xfId="3" xr:uid="{FA0851EB-04C6-4D9F-AFAA-E7F85B6D5156}"/>
  </cellStyles>
  <dxfs count="42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1201132D-27CF-45DF-B83B-5235DF4719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7D464F29-2C0C-4882-A593-BE8C9876A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18E10906-4141-4CCC-B98E-72C10A396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3AB830EA-6DD7-421C-B17A-553C23F9C3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D808661-4D52-4D36-BCD5-29ACACBA13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CE306DE3-7494-4182-96EA-42101FD791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1E817DE5-4F1B-4C75-BEF4-66F293926B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30254310-9C99-4048-BCF7-967D9AF8A0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870A0BCC-3D04-4B53-85C4-201664F880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725A380B-D06A-442B-8F97-0F65FC80F5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B72DC80-8C38-4C0B-AEEF-28DE55ABBF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D7A01E9-BFEB-4A4F-A950-AA4E7193CC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D2D93B29-A7F4-4403-8BDE-5BDB0AFF30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5B496488-0D9C-4258-8D7C-65ECA02EA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F709CDC8-DFC2-4CB5-8EEB-63ED71BFF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31CE188E-0A71-44BD-9033-9A7CA2081A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1F2C4280-19B1-4035-94E9-6CD8C42018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3CA9C8C7-085F-4C71-987E-53A5A0B1A6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7296BC29-C0A2-4FE2-8D14-F5D3B7F7E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23F4DD1F-942B-4D1C-9097-E7A60F6B27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76FA1070-562F-41DF-9F4C-9BD3C9BCAE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1623366-2613-4C16-A91A-1180C420DC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9B74CB58-D8B4-405B-9BAE-0850648AB3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CEBC7766-8440-4108-B94A-62A6B51F0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C6700E14-4235-41B1-AC80-C9569191B3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CE4ACABB-83A3-4871-9885-D0EA712F16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1720787-E94A-447E-AF80-C218C8D07F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F92688B4-A515-4D3F-9C34-02DD4BBD8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CC8DC9B-A88C-4C73-8B27-A30D970531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F425EC15-925E-4BFC-88F0-C631852A9E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FBE20088-1C4B-4D1C-B08B-4C7026A387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E360539D-132B-4B5D-8996-DBF641C435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E45E22FC-B322-4AD4-BB58-8DF9308298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BA587D24-9015-4BC0-AE92-22AC834467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88894E09-555C-4F06-AAA4-940671D95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7D736F0F-A044-4728-B77A-A30E0962EC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0CBC2E3E-9399-43EF-B0B1-AA1C4C4066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A4F76B0C-7001-495A-AEFF-FB084FD409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70BDC4CB-F07F-450E-927C-1C7C6AF583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5DB1E669-0478-47CF-967D-2A45ADE3EE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11D9A082-A460-4776-9381-651EB7DFB8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DD27B515-E378-4E7E-B7D8-75171BE369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93EAC07F-CAC9-4435-BF5A-D4E83709C3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967E4E64-36A8-42AF-932B-DC855DA3ED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AF8D53AD-3970-4688-A401-34E3555DA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605EC2C5-6432-45FD-B9A2-468C647F97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E88625CF-709B-46DA-84F3-E6A631EBAD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CCFEEA9C-21B6-4ACD-A5FC-8380E2D7C0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49636E27-E420-4EBA-90EE-110E2A8A58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7061196B-C3ED-4F51-ACB2-B510CEAB11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C77C55BF-2DE9-4198-8AEE-C56E78AFE8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97BBAF78-A57D-43ED-92F7-337E31D9B0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7136A4E4-5BF6-4DF1-96A5-C28C0CF88C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64852C4F-A9BE-4D58-B176-D7382A3218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902B5A9C-2262-4270-AF06-A77DCEED64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D033C2E7-8D4C-487A-8E25-714C9C1651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B2C57ACA-8B6B-41D3-B2E2-4935C0D577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3F23A9DF-A47D-4CDE-948B-E39FD61AD8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6FDB8B0B-83A3-43EF-B59A-DC1257D2EA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92040AE8-E915-439E-BFBA-1017886D40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E6DD0F37-6293-4B71-B39E-817D40F968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80127036-93AC-42AB-9382-B0CC7E8322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0E02C82B-D059-452B-A0C3-EE74FB1FAE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88AF71A2-EA11-4CBF-96BF-0A216C733A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BB91E2F4-E903-4CFF-9095-F991320CFF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322A4E75-DB81-429B-BC1E-D0F8486FBE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82FFA699-23B8-48F3-B135-FF4F5E11F9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78B99D87-D56E-4BD8-9DCE-078D717860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25601FD8-71E5-44AB-BB3D-1ADDE98FD3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BA6E98A6-2FE5-49C0-82CD-24A232C821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442140F5-25FE-4819-9F94-6F5AF00E66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E3F32704-0989-4820-88B7-D52CE68CAA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5D160CAC-90CE-45D9-B38A-314E89D26B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ADD9B66F-824F-45A3-8FFA-EE6A745A75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CE28E7CC-85D3-4054-B69B-99C099272D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53F8FB64-2612-42D3-B10E-D81DF254E7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BFFC82CE-EC5E-48EE-8994-9454ECC0D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BB4AF94B-2F0B-4D9E-8411-F4EBA18BAE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FCABB85E-34AD-44A4-BB2D-16D6E5926A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23D30EB7-852C-4A12-B706-1EF7A69E64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4AC62EC7-AA36-4A66-87AE-24C56858FB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DFD30F56-786A-4E59-9D19-EDC05FC1B6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BEB84718-96BE-4E74-AFEE-74E3BE7789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8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BB89E04B-2EAD-4825-94DF-991D95492D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79180" cy="16992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128365\Downloads\MASTER%20UllernCupen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2 Master deltakerliste"/>
      <sheetName val="Sammendrag Master"/>
      <sheetName val="Sammendrag foreløpig"/>
      <sheetName val="Statistikk"/>
      <sheetName val="0305"/>
      <sheetName val="1005"/>
      <sheetName val="2405"/>
      <sheetName val="3105"/>
      <sheetName val="0706"/>
      <sheetName val="1406"/>
      <sheetName val="2106"/>
      <sheetName val="0908"/>
      <sheetName val="1608"/>
      <sheetName val="2308"/>
      <sheetName val="3008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0.79668981481481482</v>
          </cell>
          <cell r="L6">
            <v>0.94277706781654258</v>
          </cell>
          <cell r="M6">
            <v>4.401808670800849E-2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0.79084490740740743</v>
          </cell>
          <cell r="L7">
            <v>1.08826944611939</v>
          </cell>
          <cell r="M7">
            <v>4.4450264761057054E-2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0.7958912037037037</v>
          </cell>
          <cell r="L8">
            <v>0.97515302285218397</v>
          </cell>
          <cell r="M8">
            <v>4.4750946013992002E-2</v>
          </cell>
          <cell r="N8">
            <v>0.16666666666666666</v>
          </cell>
        </row>
        <row r="9">
          <cell r="B9" t="str">
            <v>Pål Saltvedt</v>
          </cell>
          <cell r="C9" t="str">
            <v>FS</v>
          </cell>
          <cell r="D9" t="str">
            <v>NOR</v>
          </cell>
          <cell r="E9">
            <v>11733</v>
          </cell>
          <cell r="F9" t="str">
            <v>Elan 40</v>
          </cell>
          <cell r="G9" t="str">
            <v>Jonna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0.79525462962962967</v>
          </cell>
          <cell r="L9">
            <v>1.1920104627766601</v>
          </cell>
          <cell r="M9">
            <v>4.5666141571652087E-2</v>
          </cell>
          <cell r="N9">
            <v>0.22222222222222221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0.79362268518518519</v>
          </cell>
          <cell r="L10">
            <v>1.24783381712627</v>
          </cell>
          <cell r="M10">
            <v>4.5768349148994691E-2</v>
          </cell>
          <cell r="N10">
            <v>0.27777777777777779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0.79634259259259255</v>
          </cell>
          <cell r="L11">
            <v>1.1887000000000001</v>
          </cell>
          <cell r="M11">
            <v>4.6832578703703547E-2</v>
          </cell>
          <cell r="N11">
            <v>0.33333333333333331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0.79267361111111112</v>
          </cell>
          <cell r="L12">
            <v>1.3120000000000001</v>
          </cell>
          <cell r="M12">
            <v>4.6876666666666567E-2</v>
          </cell>
          <cell r="N12">
            <v>0.3888888888888889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0.79515046296296299</v>
          </cell>
          <cell r="L13">
            <v>1.2283999999999999</v>
          </cell>
          <cell r="M13">
            <v>4.6932273148148074E-2</v>
          </cell>
          <cell r="N13">
            <v>0.44444444444444442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0.79983796296296295</v>
          </cell>
          <cell r="L14">
            <v>1.1132329077561443</v>
          </cell>
          <cell r="M14">
            <v>4.7750476344262278E-2</v>
          </cell>
          <cell r="N14">
            <v>0.5</v>
          </cell>
        </row>
        <row r="15">
          <cell r="B15" t="str">
            <v>Geir Atle Lerkerød</v>
          </cell>
          <cell r="C15" t="str">
            <v>FS</v>
          </cell>
          <cell r="D15" t="str">
            <v>NOR</v>
          </cell>
          <cell r="E15">
            <v>517</v>
          </cell>
          <cell r="F15" t="str">
            <v>J/80</v>
          </cell>
          <cell r="G15" t="str">
            <v>JAM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0.79601851851851846</v>
          </cell>
          <cell r="L15">
            <v>1.0537898185921362</v>
          </cell>
          <cell r="M15">
            <v>4.8493846281508428E-2</v>
          </cell>
          <cell r="N15">
            <v>0.55555555555555558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0.79554398148148142</v>
          </cell>
          <cell r="L16">
            <v>1.0737000000000001</v>
          </cell>
          <cell r="M16">
            <v>4.8900572916666607E-2</v>
          </cell>
          <cell r="N16">
            <v>0.61111111111111116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0.79398148148148151</v>
          </cell>
          <cell r="L17">
            <v>1.1125</v>
          </cell>
          <cell r="M17">
            <v>4.892939814814818E-2</v>
          </cell>
          <cell r="N17">
            <v>0.66666666666666663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0.79883101851851857</v>
          </cell>
          <cell r="L18">
            <v>1.2050000000000001</v>
          </cell>
          <cell r="M18">
            <v>5.0473321759259213E-2</v>
          </cell>
          <cell r="N18">
            <v>0.72222222222222221</v>
          </cell>
        </row>
        <row r="19">
          <cell r="B19" t="str">
            <v>Benedicte Angell</v>
          </cell>
          <cell r="C19" t="str">
            <v>USF</v>
          </cell>
          <cell r="D19" t="str">
            <v>NOR</v>
          </cell>
          <cell r="E19">
            <v>914</v>
          </cell>
          <cell r="F19" t="str">
            <v xml:space="preserve">Maxi fenix </v>
          </cell>
          <cell r="G19" t="str">
            <v>Salt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0.80096064814814805</v>
          </cell>
          <cell r="L19">
            <v>1.0041</v>
          </cell>
          <cell r="M19">
            <v>5.1169586805555452E-2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0.79754629629629636</v>
          </cell>
          <cell r="L20">
            <v>1.0817017780502762</v>
          </cell>
          <cell r="M20">
            <v>5.1430913243409038E-2</v>
          </cell>
          <cell r="N20">
            <v>0.83333333333333337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0.79770833333333335</v>
          </cell>
          <cell r="L21">
            <v>1.2769999999999999</v>
          </cell>
          <cell r="M21">
            <v>5.2055486111111021E-2</v>
          </cell>
          <cell r="N21">
            <v>0.88888888888888884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0.80109953703703696</v>
          </cell>
          <cell r="L22">
            <v>1.0753999999999999</v>
          </cell>
          <cell r="M22">
            <v>5.495244212962954E-2</v>
          </cell>
          <cell r="N22">
            <v>0.94444444444444442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 t="str">
            <v>DNF</v>
          </cell>
          <cell r="L23">
            <v>1.1155999999999999</v>
          </cell>
          <cell r="M23" t="e">
            <v>#VALUE!</v>
          </cell>
          <cell r="N23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0.79570601851851841</v>
          </cell>
          <cell r="L6">
            <v>0.94277706781654258</v>
          </cell>
          <cell r="M6">
            <v>4.309058612045738E-2</v>
          </cell>
          <cell r="N6">
            <v>8.3333333333333329E-2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0.7946643518518518</v>
          </cell>
          <cell r="L7">
            <v>0.97515302285218397</v>
          </cell>
          <cell r="M7">
            <v>4.3554577722066827E-2</v>
          </cell>
          <cell r="N7">
            <v>0.16666666666666666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0.79408564814814808</v>
          </cell>
          <cell r="L8">
            <v>1.2210000000000001</v>
          </cell>
          <cell r="M8">
            <v>4.5349409722222039E-2</v>
          </cell>
          <cell r="N8">
            <v>0.25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0.79202546296296295</v>
          </cell>
          <cell r="L9">
            <v>1.08826944611939</v>
          </cell>
          <cell r="M9">
            <v>4.5735027301614627E-2</v>
          </cell>
          <cell r="N9">
            <v>0.33333333333333331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0.79385416666666664</v>
          </cell>
          <cell r="L10">
            <v>1.24783381712627</v>
          </cell>
          <cell r="M10">
            <v>4.6057199569625722E-2</v>
          </cell>
          <cell r="N10">
            <v>0.41666666666666669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0.79437500000000005</v>
          </cell>
          <cell r="L11">
            <v>1.0535453896163356</v>
          </cell>
          <cell r="M11">
            <v>4.6751076664224948E-2</v>
          </cell>
          <cell r="N11">
            <v>0.5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0.79634259259259255</v>
          </cell>
          <cell r="L12">
            <v>1.1887000000000001</v>
          </cell>
          <cell r="M12">
            <v>4.6832578703703547E-2</v>
          </cell>
          <cell r="N12">
            <v>0.58333333333333337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0.79622685185185194</v>
          </cell>
          <cell r="L13">
            <v>1.2005999999999999</v>
          </cell>
          <cell r="M13">
            <v>4.7162458333333324E-2</v>
          </cell>
          <cell r="N13">
            <v>0.66666666666666663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0.79488425925925921</v>
          </cell>
          <cell r="L14">
            <v>1.0537898185921362</v>
          </cell>
          <cell r="M14">
            <v>4.7298575422457169E-2</v>
          </cell>
          <cell r="N14">
            <v>0.75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0.79959490740740735</v>
          </cell>
          <cell r="L15">
            <v>1.1664909475740801</v>
          </cell>
          <cell r="M15">
            <v>4.9751378956139708E-2</v>
          </cell>
          <cell r="N15">
            <v>0.83333333333333337</v>
          </cell>
        </row>
        <row r="16">
          <cell r="B16" t="str">
            <v>Benedicte Angell</v>
          </cell>
          <cell r="C16" t="str">
            <v>USF</v>
          </cell>
          <cell r="D16" t="str">
            <v>NOR</v>
          </cell>
          <cell r="E16">
            <v>914</v>
          </cell>
          <cell r="F16" t="str">
            <v xml:space="preserve">Maxi fenix </v>
          </cell>
          <cell r="G16" t="str">
            <v>Salt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0.80012731481481481</v>
          </cell>
          <cell r="L16">
            <v>1.0041</v>
          </cell>
          <cell r="M16">
            <v>5.0332836805555545E-2</v>
          </cell>
          <cell r="N16">
            <v>0.91666666666666663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0.79546296296296293</v>
          </cell>
          <cell r="L17">
            <v>1.1223000000000001</v>
          </cell>
          <cell r="M17">
            <v>5.1023083333333295E-2</v>
          </cell>
          <cell r="N17">
            <v>1</v>
          </cell>
        </row>
        <row r="18">
          <cell r="B18" t="str">
            <v>Iver Iversen</v>
          </cell>
          <cell r="C18" t="str">
            <v>USF</v>
          </cell>
          <cell r="D18" t="str">
            <v>NOR</v>
          </cell>
          <cell r="E18">
            <v>11172</v>
          </cell>
          <cell r="F18" t="str">
            <v>Grand Soleil 42 R</v>
          </cell>
          <cell r="G18" t="str">
            <v>Tango II</v>
          </cell>
          <cell r="H18" t="str">
            <v>Nei</v>
          </cell>
          <cell r="I18" t="str">
            <v>Ja</v>
          </cell>
          <cell r="J18" t="str">
            <v>18:10</v>
          </cell>
          <cell r="K18" t="str">
            <v>DNS</v>
          </cell>
          <cell r="L18">
            <v>1.3449</v>
          </cell>
          <cell r="M18" t="e">
            <v>#VALUE!</v>
          </cell>
          <cell r="N18">
            <v>1.5</v>
          </cell>
        </row>
        <row r="19">
          <cell r="B19" t="str">
            <v>Stein Thorstensen</v>
          </cell>
          <cell r="C19" t="str">
            <v>FS</v>
          </cell>
          <cell r="D19" t="str">
            <v>NOR</v>
          </cell>
          <cell r="E19">
            <v>63</v>
          </cell>
          <cell r="F19" t="str">
            <v>H-båt</v>
          </cell>
          <cell r="G19" t="str">
            <v>Hermine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DNS</v>
          </cell>
          <cell r="L19">
            <v>0.94277706781654258</v>
          </cell>
          <cell r="M19" t="e">
            <v>#VALUE!</v>
          </cell>
          <cell r="N19">
            <v>1.5</v>
          </cell>
        </row>
        <row r="20">
          <cell r="B20" t="str">
            <v>Gunnar Gundersen</v>
          </cell>
          <cell r="C20" t="str">
            <v>FS</v>
          </cell>
          <cell r="D20" t="str">
            <v>NOR</v>
          </cell>
          <cell r="E20">
            <v>10044</v>
          </cell>
          <cell r="F20" t="str">
            <v>Dehler 36 Jv</v>
          </cell>
          <cell r="G20" t="str">
            <v>Wendigo 2</v>
          </cell>
          <cell r="H20" t="str">
            <v>Ja</v>
          </cell>
          <cell r="I20" t="str">
            <v>Ja</v>
          </cell>
          <cell r="J20" t="str">
            <v>18:10</v>
          </cell>
          <cell r="K20" t="str">
            <v>DNS</v>
          </cell>
          <cell r="L20">
            <v>1.1762999999999999</v>
          </cell>
          <cell r="M20" t="e">
            <v>#VALUE!</v>
          </cell>
          <cell r="N20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0.80320601851851858</v>
          </cell>
          <cell r="L6">
            <v>0.84466965792980886</v>
          </cell>
          <cell r="M6">
            <v>4.4941509461844165E-2</v>
          </cell>
          <cell r="N6">
            <v>0.1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0.80202546296296295</v>
          </cell>
          <cell r="L7">
            <v>0.88499857819905203</v>
          </cell>
          <cell r="M7">
            <v>4.6042460752369653E-2</v>
          </cell>
          <cell r="N7">
            <v>0.2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0.79888888888888887</v>
          </cell>
          <cell r="L8">
            <v>1.1088809117050069</v>
          </cell>
          <cell r="M8">
            <v>4.6511393796515449E-2</v>
          </cell>
          <cell r="N8">
            <v>0.3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0.80261574074074071</v>
          </cell>
          <cell r="L9">
            <v>1.0682</v>
          </cell>
          <cell r="M9">
            <v>4.8786078703703585E-2</v>
          </cell>
          <cell r="N9">
            <v>0.4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0.80418981481481477</v>
          </cell>
          <cell r="L10">
            <v>1.0469999999999999</v>
          </cell>
          <cell r="M10">
            <v>4.946590277777764E-2</v>
          </cell>
          <cell r="N10">
            <v>0.5</v>
          </cell>
        </row>
        <row r="11">
          <cell r="B11" t="str">
            <v>Rune Wahl Nilsson</v>
          </cell>
          <cell r="C11" t="str">
            <v>KNS</v>
          </cell>
          <cell r="D11" t="str">
            <v>NOR</v>
          </cell>
          <cell r="E11">
            <v>174</v>
          </cell>
          <cell r="F11" t="str">
            <v>11 MOD</v>
          </cell>
          <cell r="G11" t="str">
            <v>Linn II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0.80167824074074068</v>
          </cell>
          <cell r="L11">
            <v>1.1095999999999999</v>
          </cell>
          <cell r="M11">
            <v>4.9636620370370199E-2</v>
          </cell>
          <cell r="N11">
            <v>0.6</v>
          </cell>
        </row>
        <row r="12">
          <cell r="B12" t="str">
            <v>Monica Hjelle</v>
          </cell>
          <cell r="C12" t="str">
            <v>USF</v>
          </cell>
          <cell r="D12" t="str">
            <v>NOR</v>
          </cell>
          <cell r="E12">
            <v>3567</v>
          </cell>
          <cell r="F12" t="str">
            <v>X-102</v>
          </cell>
          <cell r="G12" t="str">
            <v>BLÅTANN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0.80103009259259261</v>
          </cell>
          <cell r="L12">
            <v>0.98302966883558318</v>
          </cell>
          <cell r="M12">
            <v>5.0164095021945465E-2</v>
          </cell>
          <cell r="N12">
            <v>0.7</v>
          </cell>
        </row>
        <row r="13">
          <cell r="B13" t="str">
            <v>Terje Johannesen</v>
          </cell>
          <cell r="C13" t="str">
            <v>FS</v>
          </cell>
          <cell r="D13" t="str">
            <v>NOR</v>
          </cell>
          <cell r="E13">
            <v>11890</v>
          </cell>
          <cell r="F13" t="str">
            <v>Dufour 34</v>
          </cell>
          <cell r="G13" t="str">
            <v>Ifnot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0.79973379629629626</v>
          </cell>
          <cell r="L13">
            <v>1.0129475860760693</v>
          </cell>
          <cell r="M13">
            <v>5.0377728904732251E-2</v>
          </cell>
          <cell r="N13">
            <v>0.8</v>
          </cell>
        </row>
        <row r="14">
          <cell r="B14" t="str">
            <v>Andreas Abilgaard</v>
          </cell>
          <cell r="C14" t="str">
            <v>USF</v>
          </cell>
          <cell r="D14" t="str">
            <v>NOR</v>
          </cell>
          <cell r="E14">
            <v>14784</v>
          </cell>
          <cell r="F14" t="str">
            <v>Elan 310</v>
          </cell>
          <cell r="G14" t="str">
            <v>Kårstua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0.79978009259259253</v>
          </cell>
          <cell r="L14">
            <v>1.0466</v>
          </cell>
          <cell r="M14">
            <v>5.2099844907407336E-2</v>
          </cell>
          <cell r="N14">
            <v>0.9</v>
          </cell>
        </row>
        <row r="15">
          <cell r="B15" t="str">
            <v>Arild Vikse</v>
          </cell>
          <cell r="C15" t="str">
            <v>USF</v>
          </cell>
          <cell r="D15" t="str">
            <v>NOR</v>
          </cell>
          <cell r="E15">
            <v>175</v>
          </cell>
          <cell r="F15" t="str">
            <v>11 MOD</v>
          </cell>
          <cell r="G15" t="str">
            <v>Olivia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0.80857638888888894</v>
          </cell>
          <cell r="L15">
            <v>1.0446</v>
          </cell>
          <cell r="M15">
            <v>5.3934729166666633E-2</v>
          </cell>
          <cell r="N15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0.80270833333333336</v>
          </cell>
          <cell r="L6">
            <v>0.81759999999999999</v>
          </cell>
          <cell r="M6">
            <v>4.3094333333333353E-2</v>
          </cell>
          <cell r="N6">
            <v>4.3478260869565216E-2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0.80690972222222224</v>
          </cell>
          <cell r="L7">
            <v>0.91890000000000005</v>
          </cell>
          <cell r="M7">
            <v>4.5913093749999939E-2</v>
          </cell>
          <cell r="N7">
            <v>8.6956521739130432E-2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0.81516203703703705</v>
          </cell>
          <cell r="L8">
            <v>0.85937806603773592</v>
          </cell>
          <cell r="M8">
            <v>5.0030922131594976E-2</v>
          </cell>
          <cell r="N8">
            <v>0.13043478260869565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0.81978009259259255</v>
          </cell>
          <cell r="L9">
            <v>0.72465775123344589</v>
          </cell>
          <cell r="M9">
            <v>5.0566684979009749E-2</v>
          </cell>
          <cell r="N9">
            <v>0.17391304347826086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0.81909722222222225</v>
          </cell>
          <cell r="L10">
            <v>0.82189999999999996</v>
          </cell>
          <cell r="M10">
            <v>5.1083368055555509E-2</v>
          </cell>
          <cell r="N10">
            <v>0.21739130434782608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0.81960648148148152</v>
          </cell>
          <cell r="L11">
            <v>0.73704833805720171</v>
          </cell>
          <cell r="M11">
            <v>5.1303341493935339E-2</v>
          </cell>
          <cell r="N11">
            <v>0.2608695652173913</v>
          </cell>
        </row>
        <row r="12">
          <cell r="B12" t="str">
            <v>Nils Parnemann</v>
          </cell>
          <cell r="C12" t="str">
            <v>USF</v>
          </cell>
          <cell r="D12" t="str">
            <v>NOR</v>
          </cell>
          <cell r="E12">
            <v>70</v>
          </cell>
          <cell r="F12" t="str">
            <v>H-båt</v>
          </cell>
          <cell r="G12" t="str">
            <v>Nipa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0.8332060185185185</v>
          </cell>
          <cell r="L12">
            <v>0.64086444411807919</v>
          </cell>
          <cell r="M12">
            <v>5.3323778805148964E-2</v>
          </cell>
          <cell r="N12">
            <v>0.30434782608695654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0.82180555555555557</v>
          </cell>
          <cell r="L13">
            <v>0.84089999999999998</v>
          </cell>
          <cell r="M13">
            <v>5.4541708333333272E-2</v>
          </cell>
          <cell r="N13">
            <v>0.34782608695652173</v>
          </cell>
        </row>
        <row r="14">
          <cell r="B14" t="str">
            <v>Reidar Hauge</v>
          </cell>
          <cell r="C14" t="str">
            <v>USF</v>
          </cell>
          <cell r="D14" t="str">
            <v>NOR</v>
          </cell>
          <cell r="E14">
            <v>9934</v>
          </cell>
          <cell r="F14" t="str">
            <v>CB 365</v>
          </cell>
          <cell r="G14" t="str">
            <v>Chica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0.8260185185185186</v>
          </cell>
          <cell r="L14">
            <v>0.79259999999999997</v>
          </cell>
          <cell r="M14">
            <v>5.4748111111111102E-2</v>
          </cell>
          <cell r="N14">
            <v>0.39130434782608697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0.83043981481481488</v>
          </cell>
          <cell r="L15">
            <v>0.68479360222531283</v>
          </cell>
          <cell r="M15">
            <v>5.5084670549374166E-2</v>
          </cell>
          <cell r="N15">
            <v>0.43478260869565216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0.81898148148148142</v>
          </cell>
          <cell r="L16">
            <v>0.88900000000000001</v>
          </cell>
          <cell r="M16">
            <v>5.5150925925925798E-2</v>
          </cell>
          <cell r="N16">
            <v>0.47826086956521741</v>
          </cell>
        </row>
        <row r="17">
          <cell r="B17" t="str">
            <v>Terje Johannesen</v>
          </cell>
          <cell r="C17" t="str">
            <v>FS</v>
          </cell>
          <cell r="D17" t="str">
            <v>NOR</v>
          </cell>
          <cell r="E17">
            <v>11890</v>
          </cell>
          <cell r="F17" t="str">
            <v>Dufour 34</v>
          </cell>
          <cell r="G17" t="str">
            <v>Ifnot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0.82134259259259268</v>
          </cell>
          <cell r="L17">
            <v>0.7777956607495069</v>
          </cell>
          <cell r="M17">
            <v>5.5489958945138501E-2</v>
          </cell>
          <cell r="N17">
            <v>0.52173913043478259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0.82</v>
          </cell>
          <cell r="L18">
            <v>0.79790000000000005</v>
          </cell>
          <cell r="M18">
            <v>5.5852999999999965E-2</v>
          </cell>
          <cell r="N18">
            <v>0.56521739130434778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0.82495370370370369</v>
          </cell>
          <cell r="L19">
            <v>0.82430000000000003</v>
          </cell>
          <cell r="M19">
            <v>5.6060032407407326E-2</v>
          </cell>
          <cell r="N19">
            <v>0.60869565217391308</v>
          </cell>
        </row>
        <row r="20">
          <cell r="B20" t="str">
            <v>Hans Wang</v>
          </cell>
          <cell r="C20" t="str">
            <v>KNS</v>
          </cell>
          <cell r="D20" t="str">
            <v>NOR</v>
          </cell>
          <cell r="E20">
            <v>10775</v>
          </cell>
          <cell r="F20" t="str">
            <v>X-40</v>
          </cell>
          <cell r="G20" t="str">
            <v>Kjappfot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0.82038194444444434</v>
          </cell>
          <cell r="L20">
            <v>0.88690000000000002</v>
          </cell>
          <cell r="M20">
            <v>5.6262718749999836E-2</v>
          </cell>
          <cell r="N20">
            <v>0.65217391304347827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0.82491898148148157</v>
          </cell>
          <cell r="L21">
            <v>0.76219999999999999</v>
          </cell>
          <cell r="M21">
            <v>5.7103247685185252E-2</v>
          </cell>
          <cell r="N21">
            <v>0.69565217391304346</v>
          </cell>
        </row>
        <row r="22">
          <cell r="B22" t="str">
            <v>Siv Christensen</v>
          </cell>
          <cell r="C22" t="str">
            <v>KNS</v>
          </cell>
          <cell r="D22" t="str">
            <v>NOR</v>
          </cell>
          <cell r="E22">
            <v>329</v>
          </cell>
          <cell r="F22" t="str">
            <v>J/80</v>
          </cell>
          <cell r="G22" t="str">
            <v>Baby Boop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0.82086805555555553</v>
          </cell>
          <cell r="L22">
            <v>0.81989999999999996</v>
          </cell>
          <cell r="M22">
            <v>5.8104718749999978E-2</v>
          </cell>
          <cell r="N22">
            <v>0.73913043478260865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0.83339120370370379</v>
          </cell>
          <cell r="L23">
            <v>0.77693157262905166</v>
          </cell>
          <cell r="M23">
            <v>5.9393900893690808E-2</v>
          </cell>
          <cell r="N23">
            <v>0.78260869565217395</v>
          </cell>
        </row>
        <row r="24">
          <cell r="B24" t="str">
            <v>Arild Vikse</v>
          </cell>
          <cell r="C24" t="str">
            <v>USF</v>
          </cell>
          <cell r="D24" t="str">
            <v>NOR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0.83211805555555562</v>
          </cell>
          <cell r="L24">
            <v>0.79790000000000005</v>
          </cell>
          <cell r="M24">
            <v>5.9981024305555547E-2</v>
          </cell>
          <cell r="N24">
            <v>0.82608695652173914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0.83336805555555549</v>
          </cell>
          <cell r="L25">
            <v>0.72689999999999999</v>
          </cell>
          <cell r="M25">
            <v>6.0600239583333285E-2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0.83114583333333336</v>
          </cell>
          <cell r="L26">
            <v>0.77090000000000003</v>
          </cell>
          <cell r="M26">
            <v>6.2555322916666697E-2</v>
          </cell>
          <cell r="N26">
            <v>0.91304347826086951</v>
          </cell>
        </row>
        <row r="27">
          <cell r="B27" t="str">
            <v>Andreas Haug</v>
          </cell>
          <cell r="C27" t="str">
            <v>FS</v>
          </cell>
          <cell r="D27" t="str">
            <v>NOR</v>
          </cell>
          <cell r="E27">
            <v>13911</v>
          </cell>
          <cell r="F27" t="str">
            <v>Archambault A35</v>
          </cell>
          <cell r="G27" t="str">
            <v>Flaks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0.82799768518518524</v>
          </cell>
          <cell r="L27">
            <v>0.90639999999999998</v>
          </cell>
          <cell r="M27">
            <v>6.4402657407407374E-2</v>
          </cell>
          <cell r="N27">
            <v>0.95652173913043481</v>
          </cell>
        </row>
        <row r="28">
          <cell r="B28" t="str">
            <v>Espen Sunde</v>
          </cell>
          <cell r="C28" t="str">
            <v>USF</v>
          </cell>
          <cell r="D28" t="str">
            <v>NOR</v>
          </cell>
          <cell r="E28">
            <v>14069</v>
          </cell>
          <cell r="F28" t="str">
            <v>Sun Odyssey 30i</v>
          </cell>
          <cell r="G28" t="str">
            <v>Vesla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0.65281074161680808</v>
          </cell>
          <cell r="M28" t="e">
            <v>#VALUE!</v>
          </cell>
          <cell r="N28">
            <v>1</v>
          </cell>
        </row>
      </sheetData>
      <sheetData sheetId="9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0.82268518518518519</v>
          </cell>
          <cell r="L6">
            <v>0.93140000000000001</v>
          </cell>
          <cell r="M6">
            <v>6.1230925925925848E-2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40RC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0.83461805555555557</v>
          </cell>
          <cell r="L7">
            <v>0.85937806603773592</v>
          </cell>
          <cell r="M7">
            <v>6.6750997698833803E-2</v>
          </cell>
          <cell r="N7">
            <v>8.6956521739130432E-2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0.83592592592592585</v>
          </cell>
          <cell r="L8">
            <v>0.81759999999999999</v>
          </cell>
          <cell r="M8">
            <v>7.0253037037036975E-2</v>
          </cell>
          <cell r="N8">
            <v>0.13043478260869565</v>
          </cell>
        </row>
        <row r="9">
          <cell r="B9" t="str">
            <v>Siv Christensen</v>
          </cell>
          <cell r="C9" t="str">
            <v>KNS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0.83737268518518515</v>
          </cell>
          <cell r="L9">
            <v>0.81989999999999996</v>
          </cell>
          <cell r="M9">
            <v>7.1636864583333307E-2</v>
          </cell>
          <cell r="N9">
            <v>0.17391304347826086</v>
          </cell>
        </row>
        <row r="10">
          <cell r="B10" t="str">
            <v>Rune Wahl Nilsson</v>
          </cell>
          <cell r="C10" t="str">
            <v>KNS</v>
          </cell>
          <cell r="D10" t="str">
            <v>NOR</v>
          </cell>
          <cell r="E10">
            <v>174</v>
          </cell>
          <cell r="F10" t="str">
            <v>11 MOD</v>
          </cell>
          <cell r="G10" t="str">
            <v>Linn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0.84704861111111107</v>
          </cell>
          <cell r="L10">
            <v>0.79790000000000005</v>
          </cell>
          <cell r="M10">
            <v>7.1894114583333238E-2</v>
          </cell>
          <cell r="N10">
            <v>0.21739130434782608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0.85062499999999996</v>
          </cell>
          <cell r="L11">
            <v>0.79350212598425196</v>
          </cell>
          <cell r="M11">
            <v>7.4335719996719063E-2</v>
          </cell>
          <cell r="N11">
            <v>0.2608695652173913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0.84745370370370365</v>
          </cell>
          <cell r="L12">
            <v>0.878</v>
          </cell>
          <cell r="M12">
            <v>7.9467129629629513E-2</v>
          </cell>
          <cell r="N12">
            <v>0.30434782608695654</v>
          </cell>
        </row>
        <row r="13">
          <cell r="B13" t="str">
            <v>Hans Wang</v>
          </cell>
          <cell r="C13" t="str">
            <v>KNS</v>
          </cell>
          <cell r="D13" t="str">
            <v>NOR</v>
          </cell>
          <cell r="E13">
            <v>10775</v>
          </cell>
          <cell r="F13" t="str">
            <v>X-40</v>
          </cell>
          <cell r="G13" t="str">
            <v>Kjappfot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0.85003472222222232</v>
          </cell>
          <cell r="L13">
            <v>0.88690000000000002</v>
          </cell>
          <cell r="M13">
            <v>8.2561767361111121E-2</v>
          </cell>
          <cell r="N13">
            <v>0.34782608695652173</v>
          </cell>
        </row>
        <row r="14">
          <cell r="B14" t="str">
            <v>Sturla Falck</v>
          </cell>
          <cell r="C14" t="str">
            <v>FS</v>
          </cell>
          <cell r="D14" t="str">
            <v>NOR</v>
          </cell>
          <cell r="E14">
            <v>22</v>
          </cell>
          <cell r="F14" t="str">
            <v>Express</v>
          </cell>
          <cell r="G14" t="str">
            <v>ELO</v>
          </cell>
          <cell r="H14" t="str">
            <v>Ja</v>
          </cell>
          <cell r="I14" t="str">
            <v>Nei</v>
          </cell>
          <cell r="J14" t="str">
            <v>18:00</v>
          </cell>
          <cell r="K14" t="str">
            <v>DNF</v>
          </cell>
          <cell r="L14">
            <v>0.68479360222531283</v>
          </cell>
          <cell r="M14" t="e">
            <v>#VALUE!</v>
          </cell>
          <cell r="N14">
            <v>1</v>
          </cell>
        </row>
        <row r="15">
          <cell r="B15" t="str">
            <v>Stein Thorstensen</v>
          </cell>
          <cell r="C15" t="str">
            <v>FS</v>
          </cell>
          <cell r="D15" t="str">
            <v>NOR</v>
          </cell>
          <cell r="E15">
            <v>63</v>
          </cell>
          <cell r="F15" t="str">
            <v>H-båt</v>
          </cell>
          <cell r="G15" t="str">
            <v>Hermine</v>
          </cell>
          <cell r="H15" t="str">
            <v>Ja</v>
          </cell>
          <cell r="I15" t="str">
            <v>Nei</v>
          </cell>
          <cell r="J15" t="str">
            <v>18:00</v>
          </cell>
          <cell r="K15" t="str">
            <v>DNF</v>
          </cell>
          <cell r="L15">
            <v>0.64086444411807919</v>
          </cell>
          <cell r="M15" t="e">
            <v>#VALUE!</v>
          </cell>
          <cell r="N15">
            <v>1</v>
          </cell>
        </row>
        <row r="16">
          <cell r="B16" t="str">
            <v>Nils Parnemann</v>
          </cell>
          <cell r="C16" t="str">
            <v>USF</v>
          </cell>
          <cell r="D16" t="str">
            <v>NOR</v>
          </cell>
          <cell r="E16">
            <v>70</v>
          </cell>
          <cell r="F16" t="str">
            <v>H-båt</v>
          </cell>
          <cell r="G16" t="str">
            <v>Nipa</v>
          </cell>
          <cell r="H16" t="str">
            <v>Ja</v>
          </cell>
          <cell r="I16" t="str">
            <v>Nei</v>
          </cell>
          <cell r="J16" t="str">
            <v>18:00</v>
          </cell>
          <cell r="K16" t="str">
            <v>DNF</v>
          </cell>
          <cell r="L16">
            <v>0.64086444411807919</v>
          </cell>
          <cell r="M16" t="e">
            <v>#VALUE!</v>
          </cell>
          <cell r="N16">
            <v>1</v>
          </cell>
        </row>
        <row r="17">
          <cell r="B17" t="str">
            <v>Geir Atle Lerkerød</v>
          </cell>
          <cell r="C17" t="str">
            <v>FS</v>
          </cell>
          <cell r="D17" t="str">
            <v>NOR</v>
          </cell>
          <cell r="E17">
            <v>517</v>
          </cell>
          <cell r="F17" t="str">
            <v>J/80</v>
          </cell>
          <cell r="G17" t="str">
            <v>JAM</v>
          </cell>
          <cell r="H17" t="str">
            <v>Ja</v>
          </cell>
          <cell r="I17" t="str">
            <v>Ja</v>
          </cell>
          <cell r="J17" t="str">
            <v>18:00</v>
          </cell>
          <cell r="K17" t="str">
            <v>DNF</v>
          </cell>
          <cell r="L17">
            <v>0.81989999999999996</v>
          </cell>
          <cell r="M17" t="e">
            <v>#VALUE!</v>
          </cell>
          <cell r="N17">
            <v>1</v>
          </cell>
        </row>
        <row r="18">
          <cell r="B18" t="str">
            <v>Benedicte Angell</v>
          </cell>
          <cell r="C18" t="str">
            <v>USF</v>
          </cell>
          <cell r="D18" t="str">
            <v>NOR</v>
          </cell>
          <cell r="E18">
            <v>914</v>
          </cell>
          <cell r="F18" t="str">
            <v xml:space="preserve">Maxi fenix </v>
          </cell>
          <cell r="G18" t="str">
            <v>Salt</v>
          </cell>
          <cell r="H18" t="str">
            <v>Nei</v>
          </cell>
          <cell r="I18" t="str">
            <v>Nei</v>
          </cell>
          <cell r="J18" t="str">
            <v>18:00</v>
          </cell>
          <cell r="K18" t="str">
            <v>DNF</v>
          </cell>
          <cell r="L18">
            <v>0.67390000000000005</v>
          </cell>
          <cell r="M18" t="e">
            <v>#VALUE!</v>
          </cell>
          <cell r="N18">
            <v>1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0.77348787765759053</v>
          </cell>
          <cell r="M19" t="e">
            <v>#VALUE!</v>
          </cell>
          <cell r="N19">
            <v>1</v>
          </cell>
        </row>
        <row r="20">
          <cell r="B20" t="str">
            <v>Joachim Lyng-Olsen</v>
          </cell>
          <cell r="C20" t="str">
            <v>USF</v>
          </cell>
          <cell r="D20" t="str">
            <v>NOR</v>
          </cell>
          <cell r="E20">
            <v>7055</v>
          </cell>
          <cell r="F20" t="str">
            <v>Contrast 33</v>
          </cell>
          <cell r="G20" t="str">
            <v>Vildensky</v>
          </cell>
          <cell r="H20" t="str">
            <v>Ja</v>
          </cell>
          <cell r="I20" t="str">
            <v>Ja</v>
          </cell>
          <cell r="J20" t="str">
            <v>18:00</v>
          </cell>
          <cell r="K20" t="str">
            <v>DNF</v>
          </cell>
          <cell r="L20">
            <v>0.76219999999999999</v>
          </cell>
          <cell r="M20" t="e">
            <v>#VALUE!</v>
          </cell>
          <cell r="N20">
            <v>1</v>
          </cell>
        </row>
        <row r="21">
          <cell r="B21" t="str">
            <v>Egil Naustvik</v>
          </cell>
          <cell r="C21" t="str">
            <v>FS</v>
          </cell>
          <cell r="D21" t="str">
            <v>NOR</v>
          </cell>
          <cell r="E21">
            <v>9727</v>
          </cell>
          <cell r="F21" t="str">
            <v>Linjett 33</v>
          </cell>
          <cell r="G21" t="str">
            <v>Fragancia</v>
          </cell>
          <cell r="H21" t="str">
            <v>Ja</v>
          </cell>
          <cell r="I21" t="str">
            <v>Ja</v>
          </cell>
          <cell r="J21" t="str">
            <v>18:00</v>
          </cell>
          <cell r="K21" t="str">
            <v>DNF</v>
          </cell>
          <cell r="L21">
            <v>0.7772</v>
          </cell>
          <cell r="M21" t="e">
            <v>#VALUE!</v>
          </cell>
          <cell r="N21">
            <v>1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 LR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 t="str">
            <v>DNF</v>
          </cell>
          <cell r="L22">
            <v>0.74268339813374817</v>
          </cell>
          <cell r="M22" t="e">
            <v>#VALUE!</v>
          </cell>
          <cell r="N22">
            <v>1</v>
          </cell>
        </row>
        <row r="23">
          <cell r="B23" t="str">
            <v>Jon Vendelboe</v>
          </cell>
          <cell r="C23" t="str">
            <v>USF</v>
          </cell>
          <cell r="D23" t="str">
            <v>NOR</v>
          </cell>
          <cell r="E23">
            <v>11620</v>
          </cell>
          <cell r="F23" t="str">
            <v>X-37</v>
          </cell>
          <cell r="G23" t="str">
            <v>MetaXa</v>
          </cell>
          <cell r="H23" t="str">
            <v>Nei</v>
          </cell>
          <cell r="I23" t="str">
            <v>Ja</v>
          </cell>
          <cell r="J23" t="str">
            <v>18:10</v>
          </cell>
          <cell r="K23" t="str">
            <v>DNF</v>
          </cell>
          <cell r="L23">
            <v>0.84089999999999998</v>
          </cell>
          <cell r="M23" t="e">
            <v>#VALUE!</v>
          </cell>
          <cell r="N23">
            <v>1</v>
          </cell>
        </row>
        <row r="24">
          <cell r="B24" t="str">
            <v>Pål Saltvedt</v>
          </cell>
          <cell r="C24" t="str">
            <v>FS</v>
          </cell>
          <cell r="D24" t="str">
            <v>NOR</v>
          </cell>
          <cell r="E24">
            <v>11733</v>
          </cell>
          <cell r="F24" t="str">
            <v>Elan 40</v>
          </cell>
          <cell r="G24" t="str">
            <v>Jonna</v>
          </cell>
          <cell r="H24" t="str">
            <v>Ja</v>
          </cell>
          <cell r="I24" t="str">
            <v>Ja</v>
          </cell>
          <cell r="J24" t="str">
            <v>18:10</v>
          </cell>
          <cell r="K24" t="str">
            <v>DNF</v>
          </cell>
          <cell r="L24">
            <v>0.86839999999999995</v>
          </cell>
          <cell r="M24" t="e">
            <v>#VALUE!</v>
          </cell>
          <cell r="N24">
            <v>1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 t="str">
            <v>DNF</v>
          </cell>
          <cell r="L25">
            <v>0.79790000000000005</v>
          </cell>
          <cell r="M25" t="e">
            <v>#VALUE!</v>
          </cell>
          <cell r="N25">
            <v>1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 t="str">
            <v>DNF</v>
          </cell>
          <cell r="L26">
            <v>0.90639999999999998</v>
          </cell>
          <cell r="M26" t="e">
            <v>#VALUE!</v>
          </cell>
          <cell r="N26">
            <v>1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14069</v>
          </cell>
          <cell r="F27" t="str">
            <v>Sun Odyssey 30i</v>
          </cell>
          <cell r="G27" t="str">
            <v>Vesla</v>
          </cell>
          <cell r="H27" t="str">
            <v>Ja</v>
          </cell>
          <cell r="I27" t="str">
            <v>Nei</v>
          </cell>
          <cell r="J27" t="str">
            <v>18:00</v>
          </cell>
          <cell r="K27" t="str">
            <v>DNF</v>
          </cell>
          <cell r="L27">
            <v>0.65281074161680808</v>
          </cell>
          <cell r="M27" t="e">
            <v>#VALUE!</v>
          </cell>
          <cell r="N27">
            <v>1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0.72689999999999999</v>
          </cell>
          <cell r="M28" t="e">
            <v>#VALUE!</v>
          </cell>
          <cell r="N28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0.79447916666666663</v>
          </cell>
          <cell r="L6">
            <v>0.81759999999999999</v>
          </cell>
          <cell r="M6">
            <v>3.636616666666663E-2</v>
          </cell>
          <cell r="N6">
            <v>0.66666666666666663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Nei</v>
          </cell>
          <cell r="J7" t="str">
            <v>18:10</v>
          </cell>
          <cell r="K7">
            <v>0.79464120370370372</v>
          </cell>
          <cell r="L7">
            <v>0.87470000000000003</v>
          </cell>
          <cell r="M7">
            <v>3.297335532407402E-2</v>
          </cell>
          <cell r="N7">
            <v>0.16666666666666666</v>
          </cell>
        </row>
        <row r="8">
          <cell r="B8" t="str">
            <v>Egil Naustvik</v>
          </cell>
          <cell r="C8" t="str">
            <v>FS</v>
          </cell>
          <cell r="D8" t="str">
            <v>NOR</v>
          </cell>
          <cell r="E8">
            <v>9727</v>
          </cell>
          <cell r="F8" t="str">
            <v>Linjett 33</v>
          </cell>
          <cell r="G8" t="str">
            <v>Fragancia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0.79587962962962966</v>
          </cell>
          <cell r="L8">
            <v>0.7762</v>
          </cell>
          <cell r="M8">
            <v>3.5611768518518543E-2</v>
          </cell>
          <cell r="N8">
            <v>0.44444444444444442</v>
          </cell>
        </row>
        <row r="9">
          <cell r="B9" t="str">
            <v>Monica Hjelle</v>
          </cell>
          <cell r="C9" t="str">
            <v>USF</v>
          </cell>
          <cell r="D9" t="str">
            <v>NOR</v>
          </cell>
          <cell r="E9">
            <v>3567</v>
          </cell>
          <cell r="F9" t="str">
            <v>X-102</v>
          </cell>
          <cell r="G9" t="str">
            <v>BLÅTANN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0.79659722222222218</v>
          </cell>
          <cell r="L9">
            <v>0.77348787765759053</v>
          </cell>
          <cell r="M9">
            <v>3.6042386521405748E-2</v>
          </cell>
          <cell r="N9">
            <v>0.61111111111111116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0.79761574074074071</v>
          </cell>
          <cell r="L10">
            <v>0.85937806603773592</v>
          </cell>
          <cell r="M10">
            <v>3.4952019954358739E-2</v>
          </cell>
          <cell r="N10">
            <v>0.27777777777777779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7055</v>
          </cell>
          <cell r="F11" t="str">
            <v>Contrast 33</v>
          </cell>
          <cell r="G11" t="str">
            <v>Vildensky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0.7976388888888889</v>
          </cell>
          <cell r="L11">
            <v>0.73939999999999995</v>
          </cell>
          <cell r="M11">
            <v>3.5224194444444447E-2</v>
          </cell>
          <cell r="N11">
            <v>0.33333333333333331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0.79863425925925924</v>
          </cell>
          <cell r="L12">
            <v>0.72899999999999998</v>
          </cell>
          <cell r="M12">
            <v>3.5454374999999982E-2</v>
          </cell>
          <cell r="N12">
            <v>0.3888888888888889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0.79937499999999995</v>
          </cell>
          <cell r="L13">
            <v>0.68479360222531283</v>
          </cell>
          <cell r="M13">
            <v>3.3811684109874784E-2</v>
          </cell>
          <cell r="N13">
            <v>0.22222222222222221</v>
          </cell>
        </row>
        <row r="14">
          <cell r="B14" t="str">
            <v>Nils Parnemann</v>
          </cell>
          <cell r="C14" t="str">
            <v>USF</v>
          </cell>
          <cell r="D14" t="str">
            <v>NOR</v>
          </cell>
          <cell r="E14">
            <v>70</v>
          </cell>
          <cell r="F14" t="str">
            <v>H-båt</v>
          </cell>
          <cell r="G14" t="str">
            <v>Nipa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0.79981481481481476</v>
          </cell>
          <cell r="L14">
            <v>0.64086444411807919</v>
          </cell>
          <cell r="M14">
            <v>3.1924543605141312E-2</v>
          </cell>
          <cell r="N14">
            <v>5.5555555555555552E-2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0.80076388888888894</v>
          </cell>
          <cell r="L15">
            <v>0.82189999999999996</v>
          </cell>
          <cell r="M15">
            <v>3.6015201388888862E-2</v>
          </cell>
          <cell r="N15">
            <v>0.55555555555555558</v>
          </cell>
        </row>
        <row r="16">
          <cell r="B16" t="str">
            <v>Stein Thorstensen</v>
          </cell>
          <cell r="C16" t="str">
            <v>FS</v>
          </cell>
          <cell r="D16" t="str">
            <v>NOR</v>
          </cell>
          <cell r="E16">
            <v>63</v>
          </cell>
          <cell r="F16" t="str">
            <v>H-båt</v>
          </cell>
          <cell r="G16" t="str">
            <v>Hermine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0.80112268518518526</v>
          </cell>
          <cell r="L16">
            <v>0.64086444411807919</v>
          </cell>
          <cell r="M16">
            <v>3.2762711223027312E-2</v>
          </cell>
          <cell r="N16">
            <v>0.1111111111111111</v>
          </cell>
        </row>
        <row r="17">
          <cell r="B17" t="str">
            <v>Arild Vikse</v>
          </cell>
          <cell r="C17" t="str">
            <v>USF</v>
          </cell>
          <cell r="D17" t="str">
            <v>NOR</v>
          </cell>
          <cell r="E17">
            <v>175</v>
          </cell>
          <cell r="F17" t="str">
            <v>11 MOD</v>
          </cell>
          <cell r="G17" t="str">
            <v>Olivia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0.801875</v>
          </cell>
          <cell r="L17">
            <v>0.79350212598425196</v>
          </cell>
          <cell r="M17">
            <v>3.5652491354986812E-2</v>
          </cell>
          <cell r="N17">
            <v>0.5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0.80366898148148147</v>
          </cell>
          <cell r="L18">
            <v>0.84089999999999998</v>
          </cell>
          <cell r="M18">
            <v>3.929066319444436E-2</v>
          </cell>
          <cell r="N18">
            <v>0.72222222222222221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Ja</v>
          </cell>
          <cell r="I19" t="str">
            <v>Ja</v>
          </cell>
          <cell r="J19" t="str">
            <v>18:10</v>
          </cell>
          <cell r="K19">
            <v>0.80459490740740736</v>
          </cell>
          <cell r="L19">
            <v>0.86839999999999995</v>
          </cell>
          <cell r="M19">
            <v>4.1379662037036913E-2</v>
          </cell>
          <cell r="N19">
            <v>0.83333333333333337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0.80563657407407396</v>
          </cell>
          <cell r="L20">
            <v>0.90639999999999998</v>
          </cell>
          <cell r="M20">
            <v>4.4134546296296116E-2</v>
          </cell>
          <cell r="N20">
            <v>0.88888888888888884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0.81155092592592604</v>
          </cell>
          <cell r="L21">
            <v>0.65281074161680808</v>
          </cell>
          <cell r="M21">
            <v>4.0181105600904994E-2</v>
          </cell>
          <cell r="N21">
            <v>0.77777777777777779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0.81260416666666668</v>
          </cell>
          <cell r="L22">
            <v>0.72689999999999999</v>
          </cell>
          <cell r="M22">
            <v>4.5506968750000008E-2</v>
          </cell>
          <cell r="N22">
            <v>0.94444444444444442</v>
          </cell>
        </row>
        <row r="23">
          <cell r="B23" t="str">
            <v>Benedicte Angell</v>
          </cell>
          <cell r="C23" t="str">
            <v>USF</v>
          </cell>
          <cell r="D23" t="str">
            <v>NOR</v>
          </cell>
          <cell r="E23">
            <v>914</v>
          </cell>
          <cell r="F23" t="str">
            <v xml:space="preserve">Maxi fenix </v>
          </cell>
          <cell r="G23" t="str">
            <v>Salt</v>
          </cell>
          <cell r="H23" t="str">
            <v>Nei</v>
          </cell>
          <cell r="I23" t="str">
            <v>Nei</v>
          </cell>
          <cell r="J23" t="str">
            <v>18:00</v>
          </cell>
          <cell r="K23">
            <v>0.85010416666666666</v>
          </cell>
          <cell r="L23">
            <v>0.67390000000000005</v>
          </cell>
          <cell r="M23">
            <v>6.7460197916666673E-2</v>
          </cell>
          <cell r="N23">
            <v>1</v>
          </cell>
        </row>
      </sheetData>
      <sheetData sheetId="11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0.82012731481481482</v>
          </cell>
          <cell r="L6">
            <v>0.64086444411807919</v>
          </cell>
          <cell r="M6">
            <v>4.4942102626289844E-2</v>
          </cell>
          <cell r="N6">
            <v>0.04</v>
          </cell>
        </row>
        <row r="7">
          <cell r="B7" t="str">
            <v>Stein Thorstensen</v>
          </cell>
          <cell r="C7" t="str">
            <v>FS</v>
          </cell>
          <cell r="D7" t="str">
            <v>NOR</v>
          </cell>
          <cell r="E7">
            <v>63</v>
          </cell>
          <cell r="F7" t="str">
            <v>H-båt</v>
          </cell>
          <cell r="G7" t="str">
            <v>Hermine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0.82047453703703699</v>
          </cell>
          <cell r="L7">
            <v>0.64086444411807919</v>
          </cell>
          <cell r="M7">
            <v>4.5164625002719692E-2</v>
          </cell>
          <cell r="N7">
            <v>0.08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0.81822916666666667</v>
          </cell>
          <cell r="L8">
            <v>0.70826700547302579</v>
          </cell>
          <cell r="M8">
            <v>4.8324467560919994E-2</v>
          </cell>
          <cell r="N8">
            <v>0.12</v>
          </cell>
        </row>
        <row r="9">
          <cell r="B9" t="str">
            <v>Reidar Hauge</v>
          </cell>
          <cell r="C9" t="str">
            <v>USF</v>
          </cell>
          <cell r="D9" t="str">
            <v>NOR</v>
          </cell>
          <cell r="E9">
            <v>9934</v>
          </cell>
          <cell r="F9" t="str">
            <v>CB 365</v>
          </cell>
          <cell r="G9" t="str">
            <v>Chica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0.81839120370370377</v>
          </cell>
          <cell r="L9">
            <v>0.79259999999999997</v>
          </cell>
          <cell r="M9">
            <v>4.8702701388888874E-2</v>
          </cell>
          <cell r="N9">
            <v>0.16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Nei</v>
          </cell>
          <cell r="I10" t="str">
            <v>Ja</v>
          </cell>
          <cell r="J10" t="str">
            <v>18:00</v>
          </cell>
          <cell r="K10">
            <v>0.81053240740740751</v>
          </cell>
          <cell r="L10">
            <v>0.81759999999999999</v>
          </cell>
          <cell r="M10">
            <v>4.949129629629638E-2</v>
          </cell>
          <cell r="N10">
            <v>0.2</v>
          </cell>
        </row>
        <row r="11">
          <cell r="B11" t="str">
            <v>Yngve Amundsen</v>
          </cell>
          <cell r="C11" t="str">
            <v>USF</v>
          </cell>
          <cell r="D11" t="str">
            <v>NOR</v>
          </cell>
          <cell r="E11">
            <v>88</v>
          </cell>
          <cell r="F11" t="str">
            <v>X-35 OD</v>
          </cell>
          <cell r="G11" t="str">
            <v>Akhillevs-X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0.81716435185185177</v>
          </cell>
          <cell r="L11">
            <v>0.82189999999999996</v>
          </cell>
          <cell r="M11">
            <v>4.9494741898148002E-2</v>
          </cell>
          <cell r="N11">
            <v>0.24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0.81822916666666667</v>
          </cell>
          <cell r="L12">
            <v>0.72899999999999998</v>
          </cell>
          <cell r="M12">
            <v>4.9739062500000007E-2</v>
          </cell>
          <cell r="N12">
            <v>0.28000000000000003</v>
          </cell>
        </row>
        <row r="13">
          <cell r="B13" t="str">
            <v>Caroline Grimsgaard</v>
          </cell>
          <cell r="C13" t="str">
            <v>FS</v>
          </cell>
          <cell r="D13" t="str">
            <v>NOR</v>
          </cell>
          <cell r="E13">
            <v>10324</v>
          </cell>
          <cell r="F13" t="str">
            <v>First 31.7 LR</v>
          </cell>
          <cell r="G13" t="str">
            <v>ZIGGY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0.81907407407407407</v>
          </cell>
          <cell r="L13">
            <v>0.74268339813374817</v>
          </cell>
          <cell r="M13">
            <v>5.1300168056275561E-2</v>
          </cell>
          <cell r="N13">
            <v>0.32</v>
          </cell>
        </row>
        <row r="14">
          <cell r="B14" t="str">
            <v>Per Chr. Andresen</v>
          </cell>
          <cell r="C14" t="str">
            <v>FS</v>
          </cell>
          <cell r="D14" t="str">
            <v>NOR</v>
          </cell>
          <cell r="E14">
            <v>11722</v>
          </cell>
          <cell r="F14" t="str">
            <v>Dehler 34</v>
          </cell>
          <cell r="G14" t="str">
            <v>Bellini</v>
          </cell>
          <cell r="H14" t="str">
            <v>Nei</v>
          </cell>
          <cell r="I14" t="str">
            <v>Nei</v>
          </cell>
          <cell r="J14" t="str">
            <v>18:00</v>
          </cell>
          <cell r="K14">
            <v>0.81893518518518515</v>
          </cell>
          <cell r="L14">
            <v>0.74670000000000003</v>
          </cell>
          <cell r="M14">
            <v>5.1473902777777754E-2</v>
          </cell>
          <cell r="N14">
            <v>0.36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40RC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0.81743055555555555</v>
          </cell>
          <cell r="L15">
            <v>0.85937806603773592</v>
          </cell>
          <cell r="M15">
            <v>5.1980437188810194E-2</v>
          </cell>
          <cell r="N15">
            <v>0.4</v>
          </cell>
        </row>
        <row r="16">
          <cell r="B16" t="str">
            <v>Sturla Falck</v>
          </cell>
          <cell r="C16" t="str">
            <v>FS</v>
          </cell>
          <cell r="D16" t="str">
            <v>NOR</v>
          </cell>
          <cell r="E16">
            <v>22</v>
          </cell>
          <cell r="F16" t="str">
            <v>Express</v>
          </cell>
          <cell r="G16" t="str">
            <v>ELO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0.82612268518518517</v>
          </cell>
          <cell r="L16">
            <v>0.68479360222531283</v>
          </cell>
          <cell r="M16">
            <v>5.2128327799026403E-2</v>
          </cell>
          <cell r="N16">
            <v>0.44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0.81869212962962967</v>
          </cell>
          <cell r="L17">
            <v>0.77090000000000003</v>
          </cell>
          <cell r="M17">
            <v>5.2954762731481517E-2</v>
          </cell>
          <cell r="N17">
            <v>0.48</v>
          </cell>
        </row>
        <row r="18">
          <cell r="B18" t="str">
            <v>Egil Naustvik</v>
          </cell>
          <cell r="C18" t="str">
            <v>FS</v>
          </cell>
          <cell r="D18" t="str">
            <v>NOR</v>
          </cell>
          <cell r="E18">
            <v>9727</v>
          </cell>
          <cell r="F18" t="str">
            <v>Linjett 33</v>
          </cell>
          <cell r="G18" t="str">
            <v>Fragancia</v>
          </cell>
          <cell r="H18" t="str">
            <v>Nei</v>
          </cell>
          <cell r="I18" t="str">
            <v>Ja</v>
          </cell>
          <cell r="J18" t="str">
            <v>18:00</v>
          </cell>
          <cell r="K18">
            <v>0.81846064814814812</v>
          </cell>
          <cell r="L18">
            <v>0.7762</v>
          </cell>
          <cell r="M18">
            <v>5.3139155092592566E-2</v>
          </cell>
          <cell r="N18">
            <v>0.52</v>
          </cell>
        </row>
        <row r="19">
          <cell r="B19" t="str">
            <v>Jonas Smitt-Amundsen</v>
          </cell>
          <cell r="C19" t="str">
            <v>USF</v>
          </cell>
          <cell r="D19" t="str">
            <v>NOR</v>
          </cell>
          <cell r="E19">
            <v>9775</v>
          </cell>
          <cell r="F19" t="str">
            <v xml:space="preserve"> First 31.7 LR</v>
          </cell>
          <cell r="G19" t="str">
            <v>BILBO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0.81774305555555549</v>
          </cell>
          <cell r="L19">
            <v>0.78639999999999999</v>
          </cell>
          <cell r="M19">
            <v>5.3273138888888835E-2</v>
          </cell>
          <cell r="N19">
            <v>0.56000000000000005</v>
          </cell>
        </row>
        <row r="20">
          <cell r="B20" t="str">
            <v>Terje Johannesen</v>
          </cell>
          <cell r="C20" t="str">
            <v>FS</v>
          </cell>
          <cell r="D20" t="str">
            <v>NOR</v>
          </cell>
          <cell r="E20">
            <v>11890</v>
          </cell>
          <cell r="F20" t="str">
            <v>Dufour 34</v>
          </cell>
          <cell r="G20" t="str">
            <v>Ifnot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0.81862268518518511</v>
          </cell>
          <cell r="L20">
            <v>0.7777956607495069</v>
          </cell>
          <cell r="M20">
            <v>5.3374426766016447E-2</v>
          </cell>
          <cell r="N20">
            <v>0.6</v>
          </cell>
        </row>
        <row r="21">
          <cell r="B21" t="str">
            <v>Iver Iversen</v>
          </cell>
          <cell r="C21" t="str">
            <v>USF</v>
          </cell>
          <cell r="D21" t="str">
            <v>NOR</v>
          </cell>
          <cell r="E21">
            <v>11172</v>
          </cell>
          <cell r="F21" t="str">
            <v>Grand Soleil 42 R</v>
          </cell>
          <cell r="G21" t="str">
            <v>Tango II</v>
          </cell>
          <cell r="H21" t="str">
            <v>Nei</v>
          </cell>
          <cell r="I21" t="str">
            <v>Nei</v>
          </cell>
          <cell r="J21" t="str">
            <v>18:10</v>
          </cell>
          <cell r="K21">
            <v>0.81828703703703709</v>
          </cell>
          <cell r="L21">
            <v>0.87470000000000003</v>
          </cell>
          <cell r="M21">
            <v>5.3656365740740716E-2</v>
          </cell>
          <cell r="N21">
            <v>0.64</v>
          </cell>
        </row>
        <row r="22">
          <cell r="B22" t="str">
            <v>Geir Atle Lerkerød</v>
          </cell>
          <cell r="C22" t="str">
            <v>FS</v>
          </cell>
          <cell r="D22" t="str">
            <v>NOR</v>
          </cell>
          <cell r="E22">
            <v>517</v>
          </cell>
          <cell r="F22" t="str">
            <v>J/80</v>
          </cell>
          <cell r="G22" t="str">
            <v>JAM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0.81822916666666667</v>
          </cell>
          <cell r="L22">
            <v>0.81989999999999996</v>
          </cell>
          <cell r="M22">
            <v>5.5941093750000004E-2</v>
          </cell>
          <cell r="N22">
            <v>0.68</v>
          </cell>
        </row>
        <row r="23">
          <cell r="B23" t="str">
            <v>Joachim Lyng-Olsen</v>
          </cell>
          <cell r="C23" t="str">
            <v>USF</v>
          </cell>
          <cell r="D23" t="str">
            <v>NOR</v>
          </cell>
          <cell r="E23">
            <v>7055</v>
          </cell>
          <cell r="F23" t="str">
            <v>Contrast 33</v>
          </cell>
          <cell r="G23" t="str">
            <v>Vildensky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0.82570601851851855</v>
          </cell>
          <cell r="L23">
            <v>0.73939999999999995</v>
          </cell>
          <cell r="M23">
            <v>5.5977030092592611E-2</v>
          </cell>
          <cell r="N23">
            <v>0.72</v>
          </cell>
        </row>
        <row r="24">
          <cell r="B24" t="str">
            <v>Siv Christensen</v>
          </cell>
          <cell r="C24" t="str">
            <v>KNS</v>
          </cell>
          <cell r="D24" t="str">
            <v>NOR</v>
          </cell>
          <cell r="E24">
            <v>329</v>
          </cell>
          <cell r="F24" t="str">
            <v>J/80</v>
          </cell>
          <cell r="G24" t="str">
            <v>Baby Boop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0.81834490740740751</v>
          </cell>
          <cell r="L24">
            <v>0.81989999999999996</v>
          </cell>
          <cell r="M24">
            <v>5.6035989583333411E-2</v>
          </cell>
          <cell r="N24">
            <v>0.76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Ja</v>
          </cell>
          <cell r="I25" t="str">
            <v>Nei</v>
          </cell>
          <cell r="J25" t="str">
            <v>18:10</v>
          </cell>
          <cell r="K25">
            <v>0.83297453703703705</v>
          </cell>
          <cell r="L25">
            <v>0.79350212598425196</v>
          </cell>
          <cell r="M25">
            <v>6.0330040111001695E-2</v>
          </cell>
          <cell r="N25">
            <v>0.8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0.8237268518518519</v>
          </cell>
          <cell r="L26">
            <v>0.90639999999999998</v>
          </cell>
          <cell r="M26">
            <v>6.0531574074074043E-2</v>
          </cell>
          <cell r="N26">
            <v>0.84</v>
          </cell>
        </row>
        <row r="27">
          <cell r="B27" t="str">
            <v>Jon Vendelboe</v>
          </cell>
          <cell r="C27" t="str">
            <v>USF</v>
          </cell>
          <cell r="D27" t="str">
            <v>NOR</v>
          </cell>
          <cell r="E27">
            <v>11620</v>
          </cell>
          <cell r="F27" t="str">
            <v>X-37</v>
          </cell>
          <cell r="G27" t="str">
            <v>MetaXa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0.83096064814814818</v>
          </cell>
          <cell r="L27">
            <v>0.84089999999999998</v>
          </cell>
          <cell r="M27">
            <v>6.2240225694444401E-2</v>
          </cell>
          <cell r="N27">
            <v>0.88</v>
          </cell>
        </row>
        <row r="28">
          <cell r="B28" t="str">
            <v>Pål Saltvedt</v>
          </cell>
          <cell r="C28" t="str">
            <v>FS</v>
          </cell>
          <cell r="D28" t="str">
            <v>NOR</v>
          </cell>
          <cell r="E28">
            <v>11733</v>
          </cell>
          <cell r="F28" t="str">
            <v>Elan 40</v>
          </cell>
          <cell r="G28" t="str">
            <v>Jonna</v>
          </cell>
          <cell r="H28" t="str">
            <v>Ja</v>
          </cell>
          <cell r="I28" t="str">
            <v>Ja</v>
          </cell>
          <cell r="J28" t="str">
            <v>18:10</v>
          </cell>
          <cell r="K28">
            <v>0.83305555555555555</v>
          </cell>
          <cell r="L28">
            <v>0.86839999999999995</v>
          </cell>
          <cell r="M28">
            <v>6.60948888888888E-2</v>
          </cell>
          <cell r="N28">
            <v>0.92</v>
          </cell>
        </row>
        <row r="29">
          <cell r="B29" t="str">
            <v>Benedicte Angell</v>
          </cell>
          <cell r="C29" t="str">
            <v>USF</v>
          </cell>
          <cell r="D29" t="str">
            <v>NOR</v>
          </cell>
          <cell r="E29">
            <v>914</v>
          </cell>
          <cell r="F29" t="str">
            <v xml:space="preserve">Maxi fenix </v>
          </cell>
          <cell r="G29" t="str">
            <v>Salt</v>
          </cell>
          <cell r="H29" t="str">
            <v>Nei</v>
          </cell>
          <cell r="I29" t="str">
            <v>Nei</v>
          </cell>
          <cell r="J29" t="str">
            <v>18:00</v>
          </cell>
          <cell r="K29" t="str">
            <v>dnf</v>
          </cell>
          <cell r="L29">
            <v>0.67390000000000005</v>
          </cell>
          <cell r="M29" t="e">
            <v>#VALUE!</v>
          </cell>
          <cell r="N29">
            <v>1</v>
          </cell>
        </row>
        <row r="30">
          <cell r="B30" t="str">
            <v>Gunnar Gundersen</v>
          </cell>
          <cell r="C30" t="str">
            <v>FS</v>
          </cell>
          <cell r="D30" t="str">
            <v>NOR</v>
          </cell>
          <cell r="E30">
            <v>10044</v>
          </cell>
          <cell r="F30" t="str">
            <v>Dehler 36 Jv</v>
          </cell>
          <cell r="G30" t="str">
            <v>Wendigo 2</v>
          </cell>
          <cell r="H30" t="str">
            <v>Ja</v>
          </cell>
          <cell r="I30" t="str">
            <v>Ja</v>
          </cell>
          <cell r="J30" t="str">
            <v>18:10</v>
          </cell>
          <cell r="K30" t="str">
            <v>dnf</v>
          </cell>
          <cell r="L30">
            <v>0.83399999999999996</v>
          </cell>
          <cell r="M30" t="e">
            <v>#VALUE!</v>
          </cell>
          <cell r="N30">
            <v>1</v>
          </cell>
        </row>
      </sheetData>
      <sheetData sheetId="12">
        <row r="6">
          <cell r="B6" t="str">
            <v>Jon Vendelboe</v>
          </cell>
          <cell r="C6" t="str">
            <v>USF</v>
          </cell>
          <cell r="D6" t="str">
            <v>NOR</v>
          </cell>
          <cell r="E6">
            <v>11620</v>
          </cell>
          <cell r="F6" t="str">
            <v>X-37</v>
          </cell>
          <cell r="G6" t="str">
            <v>MetaXa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0.79714120370370367</v>
          </cell>
          <cell r="L6">
            <v>1.0923</v>
          </cell>
          <cell r="M6">
            <v>4.3906920138888764E-2</v>
          </cell>
          <cell r="N6">
            <v>5.5555555555555552E-2</v>
          </cell>
        </row>
        <row r="7">
          <cell r="B7" t="str">
            <v>Stein Thorstensen</v>
          </cell>
          <cell r="C7" t="str">
            <v>FS</v>
          </cell>
          <cell r="D7" t="str">
            <v>NOR</v>
          </cell>
          <cell r="E7">
            <v>63</v>
          </cell>
          <cell r="F7" t="str">
            <v>H-båt</v>
          </cell>
          <cell r="G7" t="str">
            <v>Hermine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0.80218750000000005</v>
          </cell>
          <cell r="L7">
            <v>0.84466965792980886</v>
          </cell>
          <cell r="M7">
            <v>4.4081197773211941E-2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0.80047453703703697</v>
          </cell>
          <cell r="L8">
            <v>0.88499857819905203</v>
          </cell>
          <cell r="M8">
            <v>4.4669893513033111E-2</v>
          </cell>
          <cell r="N8">
            <v>0.16666666666666666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0.80172453703703705</v>
          </cell>
          <cell r="L9">
            <v>0.99978839221341032</v>
          </cell>
          <cell r="M9">
            <v>4.4770616776315726E-2</v>
          </cell>
          <cell r="N9">
            <v>0.22222222222222221</v>
          </cell>
        </row>
        <row r="10">
          <cell r="B10" t="str">
            <v>Iver Iversen</v>
          </cell>
          <cell r="C10" t="str">
            <v>USF</v>
          </cell>
          <cell r="D10" t="str">
            <v>NOR</v>
          </cell>
          <cell r="E10">
            <v>11172</v>
          </cell>
          <cell r="F10" t="str">
            <v>Grand Soleil 42 R</v>
          </cell>
          <cell r="G10" t="str">
            <v>Tango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0.79678240740740736</v>
          </cell>
          <cell r="L10">
            <v>1.1538999999999999</v>
          </cell>
          <cell r="M10">
            <v>4.5969025462962804E-2</v>
          </cell>
          <cell r="N10">
            <v>0.27777777777777779</v>
          </cell>
        </row>
        <row r="11">
          <cell r="B11" t="str">
            <v>Reidar Hauge</v>
          </cell>
          <cell r="C11" t="str">
            <v>USF</v>
          </cell>
          <cell r="D11" t="str">
            <v>NOR</v>
          </cell>
          <cell r="E11">
            <v>9934</v>
          </cell>
          <cell r="F11" t="str">
            <v>CB 365</v>
          </cell>
          <cell r="G11" t="str">
            <v>Chica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0.80103009259259261</v>
          </cell>
          <cell r="L11">
            <v>1.0576000000000001</v>
          </cell>
          <cell r="M11">
            <v>4.6624981481481413E-2</v>
          </cell>
          <cell r="N11">
            <v>0.33333333333333331</v>
          </cell>
        </row>
        <row r="12">
          <cell r="B12" t="str">
            <v>Siv Christensen</v>
          </cell>
          <cell r="C12" t="str">
            <v>KNS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0.7965740740740741</v>
          </cell>
          <cell r="L12">
            <v>1.0018</v>
          </cell>
          <cell r="M12">
            <v>4.6657907407407433E-2</v>
          </cell>
          <cell r="N12">
            <v>0.3888888888888889</v>
          </cell>
        </row>
        <row r="13">
          <cell r="B13" t="str">
            <v>Egil Naustvik</v>
          </cell>
          <cell r="C13" t="str">
            <v>FS</v>
          </cell>
          <cell r="D13" t="str">
            <v>NOR</v>
          </cell>
          <cell r="E13">
            <v>9727</v>
          </cell>
          <cell r="F13" t="str">
            <v>Linjett 33</v>
          </cell>
          <cell r="G13" t="str">
            <v>Fragancia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0.79896990740740748</v>
          </cell>
          <cell r="L13">
            <v>0.95386367207170908</v>
          </cell>
          <cell r="M13">
            <v>4.6710615700641285E-2</v>
          </cell>
          <cell r="N13">
            <v>0.44444444444444442</v>
          </cell>
        </row>
        <row r="14">
          <cell r="B14" t="str">
            <v>Aril Spetalen</v>
          </cell>
          <cell r="C14" t="str">
            <v>USF</v>
          </cell>
          <cell r="D14" t="str">
            <v>NOR</v>
          </cell>
          <cell r="E14">
            <v>896</v>
          </cell>
          <cell r="F14" t="str">
            <v>Express</v>
          </cell>
          <cell r="G14" t="str">
            <v>Mariatta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0.802800925925926</v>
          </cell>
          <cell r="L14">
            <v>0.92069999999999996</v>
          </cell>
          <cell r="M14">
            <v>4.8613812500000068E-2</v>
          </cell>
          <cell r="N14">
            <v>0.5</v>
          </cell>
        </row>
        <row r="15">
          <cell r="B15" t="str">
            <v>Jonas Smitt-Amundsen</v>
          </cell>
          <cell r="C15" t="str">
            <v>USF</v>
          </cell>
          <cell r="D15" t="str">
            <v>NOR</v>
          </cell>
          <cell r="E15">
            <v>9775</v>
          </cell>
          <cell r="F15" t="str">
            <v xml:space="preserve"> First 31.7 LR</v>
          </cell>
          <cell r="G15" t="str">
            <v>BILBO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0.79861111111111116</v>
          </cell>
          <cell r="L15">
            <v>1.0102</v>
          </cell>
          <cell r="M15">
            <v>4.9106944444444495E-2</v>
          </cell>
          <cell r="N15">
            <v>0.55555555555555558</v>
          </cell>
        </row>
        <row r="16">
          <cell r="B16" t="str">
            <v>Caroline Grimsgaard</v>
          </cell>
          <cell r="C16" t="str">
            <v>FS</v>
          </cell>
          <cell r="D16" t="str">
            <v>NOR</v>
          </cell>
          <cell r="E16">
            <v>10324</v>
          </cell>
          <cell r="F16" t="str">
            <v>First 31.7 LR</v>
          </cell>
          <cell r="G16" t="str">
            <v>ZIGGY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0.79991898148148144</v>
          </cell>
          <cell r="L16">
            <v>0.98460000000000003</v>
          </cell>
          <cell r="M16">
            <v>4.9150229166666629E-2</v>
          </cell>
          <cell r="N16">
            <v>0.61111111111111116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0.80464120370370373</v>
          </cell>
          <cell r="L17">
            <v>1.0567</v>
          </cell>
          <cell r="M17">
            <v>5.0401165509259195E-2</v>
          </cell>
          <cell r="N17">
            <v>0.66666666666666663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0.80326388888888889</v>
          </cell>
          <cell r="L18">
            <v>1.0960000000000001</v>
          </cell>
          <cell r="M18">
            <v>5.0766111111111019E-2</v>
          </cell>
          <cell r="N18">
            <v>0.72222222222222221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0.80571759259259268</v>
          </cell>
          <cell r="L19">
            <v>0.95879999999999999</v>
          </cell>
          <cell r="M19">
            <v>5.342202777777786E-2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0.80692129629629628</v>
          </cell>
          <cell r="L20">
            <v>0.98302966883558318</v>
          </cell>
          <cell r="M20">
            <v>5.5955323047840233E-2</v>
          </cell>
          <cell r="N20">
            <v>0.83333333333333337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0.80940972222222218</v>
          </cell>
          <cell r="L21">
            <v>1.0049999999999999</v>
          </cell>
          <cell r="M21">
            <v>5.9706770833333291E-2</v>
          </cell>
          <cell r="N21">
            <v>0.88888888888888884</v>
          </cell>
        </row>
        <row r="22">
          <cell r="B22" t="str">
            <v>Benedicte Angell</v>
          </cell>
          <cell r="C22" t="str">
            <v>USF</v>
          </cell>
          <cell r="D22" t="str">
            <v>NOR</v>
          </cell>
          <cell r="E22">
            <v>914</v>
          </cell>
          <cell r="F22" t="str">
            <v xml:space="preserve">Maxi fenix </v>
          </cell>
          <cell r="G22" t="str">
            <v>Salt</v>
          </cell>
          <cell r="H22" t="str">
            <v>Nei</v>
          </cell>
          <cell r="I22" t="str">
            <v>Nei</v>
          </cell>
          <cell r="J22" t="str">
            <v>18:00</v>
          </cell>
          <cell r="K22">
            <v>0.82121527777777781</v>
          </cell>
          <cell r="L22">
            <v>0.89039999999999997</v>
          </cell>
          <cell r="M22">
            <v>6.3410083333333353E-2</v>
          </cell>
          <cell r="N22">
            <v>0.94444444444444442</v>
          </cell>
        </row>
        <row r="23">
          <cell r="B23" t="str">
            <v>Nils Parnemann</v>
          </cell>
          <cell r="C23" t="str">
            <v>USF</v>
          </cell>
          <cell r="D23" t="str">
            <v>NOR</v>
          </cell>
          <cell r="E23">
            <v>70</v>
          </cell>
          <cell r="F23" t="str">
            <v>H-båt</v>
          </cell>
          <cell r="G23" t="str">
            <v>Nipa</v>
          </cell>
          <cell r="H23" t="str">
            <v>Ja</v>
          </cell>
          <cell r="I23" t="str">
            <v>Nei</v>
          </cell>
          <cell r="J23" t="str">
            <v>18:00</v>
          </cell>
          <cell r="K23" t="str">
            <v>DSQ</v>
          </cell>
          <cell r="L23">
            <v>0.84466965792980886</v>
          </cell>
          <cell r="M23" t="e">
            <v>#VALUE!</v>
          </cell>
          <cell r="N23">
            <v>1.5</v>
          </cell>
        </row>
      </sheetData>
      <sheetData sheetId="13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G6" t="str">
            <v>Baby Boop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0.78831018518518514</v>
          </cell>
          <cell r="L6">
            <v>0.81989999999999996</v>
          </cell>
          <cell r="M6">
            <v>3.1410520833333296E-2</v>
          </cell>
          <cell r="N6">
            <v>7.1428571428571425E-2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0.80584490740740744</v>
          </cell>
          <cell r="L7">
            <v>0.64086444411807919</v>
          </cell>
          <cell r="M7">
            <v>3.5789015542473775E-2</v>
          </cell>
          <cell r="N7">
            <v>0.14285714285714285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0.80325231481481485</v>
          </cell>
          <cell r="L8">
            <v>0.68479360222531283</v>
          </cell>
          <cell r="M8">
            <v>3.6466844488873454E-2</v>
          </cell>
          <cell r="N8">
            <v>0.21428571428571427</v>
          </cell>
        </row>
        <row r="9">
          <cell r="B9" t="str">
            <v>Per Chr. Andresen</v>
          </cell>
          <cell r="C9" t="str">
            <v>FS</v>
          </cell>
          <cell r="D9" t="str">
            <v>NOR</v>
          </cell>
          <cell r="E9">
            <v>11722</v>
          </cell>
          <cell r="F9" t="str">
            <v>Dehler 34</v>
          </cell>
          <cell r="G9" t="str">
            <v>Bellini</v>
          </cell>
          <cell r="H9" t="str">
            <v>Nei</v>
          </cell>
          <cell r="I9" t="str">
            <v>Nei</v>
          </cell>
          <cell r="J9" t="str">
            <v>18:00</v>
          </cell>
          <cell r="K9">
            <v>0.80243055555555554</v>
          </cell>
          <cell r="L9">
            <v>0.74670000000000003</v>
          </cell>
          <cell r="M9">
            <v>3.9149895833333323E-2</v>
          </cell>
          <cell r="N9">
            <v>0.2857142857142857</v>
          </cell>
        </row>
        <row r="10">
          <cell r="B10" t="str">
            <v>Iver Iversen</v>
          </cell>
          <cell r="C10" t="str">
            <v>USF</v>
          </cell>
          <cell r="D10" t="str">
            <v>NOR</v>
          </cell>
          <cell r="E10">
            <v>11172</v>
          </cell>
          <cell r="F10" t="str">
            <v>Grand Soleil 42 R</v>
          </cell>
          <cell r="G10" t="str">
            <v>Tango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0.80231481481481481</v>
          </cell>
          <cell r="L10">
            <v>0.87470000000000003</v>
          </cell>
          <cell r="M10">
            <v>3.9685462962962888E-2</v>
          </cell>
          <cell r="N10">
            <v>0.35714285714285715</v>
          </cell>
        </row>
        <row r="11">
          <cell r="B11" t="str">
            <v>Espen Sunde</v>
          </cell>
          <cell r="C11" t="str">
            <v>USF</v>
          </cell>
          <cell r="D11" t="str">
            <v>NOR</v>
          </cell>
          <cell r="E11">
            <v>14069</v>
          </cell>
          <cell r="F11" t="str">
            <v>Sun Odyssey 30i</v>
          </cell>
          <cell r="G11" t="str">
            <v>Vesla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0.81131944444444448</v>
          </cell>
          <cell r="L11">
            <v>0.65281074161680808</v>
          </cell>
          <cell r="M11">
            <v>4.0029992003308465E-2</v>
          </cell>
          <cell r="N11">
            <v>0.42857142857142855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0.80517361111111108</v>
          </cell>
          <cell r="L12">
            <v>0.72899999999999998</v>
          </cell>
          <cell r="M12">
            <v>4.0221562499999974E-2</v>
          </cell>
          <cell r="N12">
            <v>0.5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0.80494212962962963</v>
          </cell>
          <cell r="L13">
            <v>0.84089999999999998</v>
          </cell>
          <cell r="M13">
            <v>4.036125347222215E-2</v>
          </cell>
          <cell r="N13">
            <v>0.5714285714285714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40RC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0.80542824074074071</v>
          </cell>
          <cell r="L14">
            <v>0.85937806603773592</v>
          </cell>
          <cell r="M14">
            <v>4.1665911095278556E-2</v>
          </cell>
          <cell r="N14">
            <v>0.6428571428571429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7055</v>
          </cell>
          <cell r="F15" t="str">
            <v>Contrast 33</v>
          </cell>
          <cell r="G15" t="str">
            <v>Vildensky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0.8065972222222223</v>
          </cell>
          <cell r="L15">
            <v>0.73939999999999995</v>
          </cell>
          <cell r="M15">
            <v>4.1847986111111166E-2</v>
          </cell>
          <cell r="N15">
            <v>0.7142857142857143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0.80650462962962965</v>
          </cell>
          <cell r="L16">
            <v>0.88900000000000001</v>
          </cell>
          <cell r="M16">
            <v>4.4059004629629576E-2</v>
          </cell>
          <cell r="N16">
            <v>0.7857142857142857</v>
          </cell>
        </row>
        <row r="17">
          <cell r="B17" t="str">
            <v>Cecilia Stokkeland</v>
          </cell>
          <cell r="C17" t="str">
            <v>USF</v>
          </cell>
          <cell r="D17" t="str">
            <v>NOR</v>
          </cell>
          <cell r="E17">
            <v>11541</v>
          </cell>
          <cell r="F17" t="str">
            <v>J/109</v>
          </cell>
          <cell r="G17" t="str">
            <v>JJ Flash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0.80729166666666663</v>
          </cell>
          <cell r="L17">
            <v>0.89329999999999998</v>
          </cell>
          <cell r="M17">
            <v>4.4975173611111002E-2</v>
          </cell>
          <cell r="N17">
            <v>0.8571428571428571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0.80763888888888891</v>
          </cell>
          <cell r="L18">
            <v>0.79790000000000005</v>
          </cell>
          <cell r="M18">
            <v>4.5990069444444462E-2</v>
          </cell>
          <cell r="N18">
            <v>0.9285714285714286</v>
          </cell>
        </row>
        <row r="19">
          <cell r="B19" t="str">
            <v>Tor Kramvik Sivertsen</v>
          </cell>
          <cell r="C19" t="str">
            <v>KNS</v>
          </cell>
          <cell r="D19" t="str">
            <v>NOR</v>
          </cell>
          <cell r="E19">
            <v>7355</v>
          </cell>
          <cell r="F19" t="str">
            <v>Swan 46</v>
          </cell>
          <cell r="G19" t="str">
            <v>Anne Mari</v>
          </cell>
          <cell r="H19" t="str">
            <v>Nei</v>
          </cell>
          <cell r="I19" t="str">
            <v>Ja</v>
          </cell>
          <cell r="J19" t="str">
            <v>18:10</v>
          </cell>
          <cell r="K19" t="str">
            <v>DNf</v>
          </cell>
          <cell r="L19">
            <v>0.93279999999999996</v>
          </cell>
          <cell r="M19" t="e">
            <v>#VALUE!</v>
          </cell>
          <cell r="N19">
            <v>1</v>
          </cell>
        </row>
      </sheetData>
      <sheetData sheetId="14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Nei</v>
          </cell>
          <cell r="J6" t="str">
            <v>18:10</v>
          </cell>
          <cell r="K6" t="str">
            <v>19:03:19</v>
          </cell>
          <cell r="L6">
            <v>0.87470000000000003</v>
          </cell>
          <cell r="M6">
            <v>3.2386172453703684E-2</v>
          </cell>
          <cell r="N6">
            <v>0.04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Nei</v>
          </cell>
          <cell r="I7" t="str">
            <v>Ja</v>
          </cell>
          <cell r="J7" t="str">
            <v>18:00</v>
          </cell>
          <cell r="K7" t="str">
            <v>18:59:12</v>
          </cell>
          <cell r="L7">
            <v>0.81759999999999999</v>
          </cell>
          <cell r="M7">
            <v>3.3612444444444521E-2</v>
          </cell>
          <cell r="N7">
            <v>0.08</v>
          </cell>
        </row>
        <row r="8">
          <cell r="B8" t="str">
            <v>Jonas Smitt-Amundsen</v>
          </cell>
          <cell r="C8" t="str">
            <v>USF</v>
          </cell>
          <cell r="D8" t="str">
            <v>NOR</v>
          </cell>
          <cell r="E8">
            <v>9775</v>
          </cell>
          <cell r="F8" t="str">
            <v xml:space="preserve"> First 31.7 LR</v>
          </cell>
          <cell r="G8" t="str">
            <v>BILBO</v>
          </cell>
          <cell r="H8" t="str">
            <v>Ja</v>
          </cell>
          <cell r="I8" t="str">
            <v>Ja</v>
          </cell>
          <cell r="J8" t="str">
            <v>18:00</v>
          </cell>
          <cell r="K8" t="str">
            <v>19:02:11</v>
          </cell>
          <cell r="L8">
            <v>0.78639999999999999</v>
          </cell>
          <cell r="M8">
            <v>3.3959009259259272E-2</v>
          </cell>
          <cell r="N8">
            <v>0.12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 t="str">
            <v>19:11:56</v>
          </cell>
          <cell r="L9">
            <v>0.68479360222531283</v>
          </cell>
          <cell r="M9">
            <v>3.4207976703755187E-2</v>
          </cell>
          <cell r="N9">
            <v>0.16</v>
          </cell>
        </row>
        <row r="10">
          <cell r="B10" t="str">
            <v>Monica Hjelle</v>
          </cell>
          <cell r="C10" t="str">
            <v>USF</v>
          </cell>
          <cell r="D10" t="str">
            <v>NOR</v>
          </cell>
          <cell r="E10">
            <v>3567</v>
          </cell>
          <cell r="F10" t="str">
            <v>X-102</v>
          </cell>
          <cell r="G10" t="str">
            <v>BLÅTANN</v>
          </cell>
          <cell r="H10" t="str">
            <v>Nei</v>
          </cell>
          <cell r="I10" t="str">
            <v>Nei</v>
          </cell>
          <cell r="J10" t="str">
            <v>18:00</v>
          </cell>
          <cell r="K10" t="str">
            <v>19:04:01</v>
          </cell>
          <cell r="L10">
            <v>0.77090000000000003</v>
          </cell>
          <cell r="M10">
            <v>3.4271144675925951E-2</v>
          </cell>
          <cell r="N10">
            <v>0.2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 t="str">
            <v>19:13:51</v>
          </cell>
          <cell r="L11">
            <v>0.79350212598425196</v>
          </cell>
          <cell r="M11">
            <v>3.5184104683398901E-2</v>
          </cell>
          <cell r="N11">
            <v>0.24</v>
          </cell>
        </row>
        <row r="12">
          <cell r="B12" t="str">
            <v>Kvalnes/Hovland</v>
          </cell>
          <cell r="C12" t="str">
            <v>USF</v>
          </cell>
          <cell r="D12" t="str">
            <v>NOR</v>
          </cell>
          <cell r="E12">
            <v>14118</v>
          </cell>
          <cell r="F12" t="str">
            <v>Archambault 40RC</v>
          </cell>
          <cell r="G12" t="str">
            <v>Shaka</v>
          </cell>
          <cell r="H12" t="str">
            <v>Ja</v>
          </cell>
          <cell r="I12" t="str">
            <v>Nei</v>
          </cell>
          <cell r="J12" t="str">
            <v>18:10</v>
          </cell>
          <cell r="K12" t="str">
            <v>19:09:27</v>
          </cell>
          <cell r="L12">
            <v>0.85937806603773592</v>
          </cell>
          <cell r="M12">
            <v>3.5479184740238388E-2</v>
          </cell>
          <cell r="N12">
            <v>0.28000000000000003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 t="str">
            <v>19:13:46</v>
          </cell>
          <cell r="L13">
            <v>0.84089999999999998</v>
          </cell>
          <cell r="M13">
            <v>3.7237076388888797E-2</v>
          </cell>
          <cell r="N13">
            <v>0.32</v>
          </cell>
        </row>
        <row r="14">
          <cell r="B14" t="str">
            <v>Geir Atle Lerkerød</v>
          </cell>
          <cell r="C14" t="str">
            <v>FS</v>
          </cell>
          <cell r="D14" t="str">
            <v>NOR</v>
          </cell>
          <cell r="E14">
            <v>517</v>
          </cell>
          <cell r="F14" t="str">
            <v>J/80</v>
          </cell>
          <cell r="G14" t="str">
            <v>JAM</v>
          </cell>
          <cell r="H14" t="str">
            <v>Ja</v>
          </cell>
          <cell r="I14" t="str">
            <v>Ja</v>
          </cell>
          <cell r="J14" t="str">
            <v>18:00</v>
          </cell>
          <cell r="K14" t="str">
            <v>19:06:01</v>
          </cell>
          <cell r="L14">
            <v>0.81989999999999996</v>
          </cell>
          <cell r="M14">
            <v>3.7588239583333259E-2</v>
          </cell>
          <cell r="N14">
            <v>0.36</v>
          </cell>
        </row>
        <row r="15">
          <cell r="B15" t="str">
            <v>Stein Thorstensen</v>
          </cell>
          <cell r="C15" t="str">
            <v>FS</v>
          </cell>
          <cell r="D15" t="str">
            <v>NOR</v>
          </cell>
          <cell r="E15">
            <v>63</v>
          </cell>
          <cell r="F15" t="str">
            <v>H-båt</v>
          </cell>
          <cell r="G15" t="str">
            <v>Hermine</v>
          </cell>
          <cell r="H15" t="str">
            <v>Nei</v>
          </cell>
          <cell r="I15" t="str">
            <v>Ja</v>
          </cell>
          <cell r="J15" t="str">
            <v>18:00</v>
          </cell>
          <cell r="K15" t="str">
            <v>19:19:47</v>
          </cell>
          <cell r="L15">
            <v>0.68089999999999995</v>
          </cell>
          <cell r="M15">
            <v>3.7725327546296317E-2</v>
          </cell>
          <cell r="N15">
            <v>0.4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Nei</v>
          </cell>
          <cell r="I16" t="str">
            <v>Ja</v>
          </cell>
          <cell r="J16" t="str">
            <v>18:00</v>
          </cell>
          <cell r="K16" t="str">
            <v>19:10:24</v>
          </cell>
          <cell r="L16">
            <v>0.7762</v>
          </cell>
          <cell r="M16">
            <v>3.794755555555554E-2</v>
          </cell>
          <cell r="N16">
            <v>0.44</v>
          </cell>
        </row>
        <row r="17">
          <cell r="B17" t="str">
            <v>Caroline Grimsgaard</v>
          </cell>
          <cell r="C17" t="str">
            <v>FS</v>
          </cell>
          <cell r="D17" t="str">
            <v>NOR</v>
          </cell>
          <cell r="E17">
            <v>10324</v>
          </cell>
          <cell r="F17" t="str">
            <v>First 31.7 LR</v>
          </cell>
          <cell r="G17" t="str">
            <v>ZIGGY</v>
          </cell>
          <cell r="H17" t="str">
            <v>Ja</v>
          </cell>
          <cell r="I17" t="str">
            <v>Nei</v>
          </cell>
          <cell r="J17" t="str">
            <v>18:00</v>
          </cell>
          <cell r="K17" t="str">
            <v>19:13:57</v>
          </cell>
          <cell r="L17">
            <v>0.74268339813374817</v>
          </cell>
          <cell r="M17">
            <v>3.8139887008326885E-2</v>
          </cell>
          <cell r="N17">
            <v>0.48</v>
          </cell>
        </row>
        <row r="18">
          <cell r="B18" t="str">
            <v>Siv Christensen</v>
          </cell>
          <cell r="C18" t="str">
            <v>KNS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 t="str">
            <v>19:09:15</v>
          </cell>
          <cell r="L18">
            <v>0.81989999999999996</v>
          </cell>
          <cell r="M18">
            <v>3.9429218749999974E-2</v>
          </cell>
          <cell r="N18">
            <v>0.52</v>
          </cell>
        </row>
        <row r="19">
          <cell r="B19" t="str">
            <v>Per Chr. Andresen</v>
          </cell>
          <cell r="C19" t="str">
            <v>FS</v>
          </cell>
          <cell r="D19" t="str">
            <v>NOR</v>
          </cell>
          <cell r="E19">
            <v>11722</v>
          </cell>
          <cell r="F19" t="str">
            <v>Dehler 34</v>
          </cell>
          <cell r="G19" t="str">
            <v>Bellini</v>
          </cell>
          <cell r="H19" t="str">
            <v>Nei</v>
          </cell>
          <cell r="I19" t="str">
            <v>Nei</v>
          </cell>
          <cell r="J19" t="str">
            <v>18:00</v>
          </cell>
          <cell r="K19" t="str">
            <v xml:space="preserve">19:16:14 </v>
          </cell>
          <cell r="L19">
            <v>0.74670000000000003</v>
          </cell>
          <cell r="M19">
            <v>3.9530159722222298E-2</v>
          </cell>
          <cell r="N19">
            <v>0.56000000000000005</v>
          </cell>
        </row>
        <row r="20">
          <cell r="B20" t="str">
            <v>Aril Spetalen</v>
          </cell>
          <cell r="C20" t="str">
            <v>USF</v>
          </cell>
          <cell r="D20" t="str">
            <v>NOR</v>
          </cell>
          <cell r="E20">
            <v>896</v>
          </cell>
          <cell r="F20" t="str">
            <v>Express</v>
          </cell>
          <cell r="G20" t="str">
            <v>Mariatta</v>
          </cell>
          <cell r="H20" t="str">
            <v>Ja</v>
          </cell>
          <cell r="I20" t="str">
            <v>Ja</v>
          </cell>
          <cell r="J20" t="str">
            <v>18:00</v>
          </cell>
          <cell r="K20" t="str">
            <v>19:19:16</v>
          </cell>
          <cell r="L20">
            <v>0.72899999999999998</v>
          </cell>
          <cell r="M20">
            <v>4.0128750000000012E-2</v>
          </cell>
          <cell r="N20">
            <v>0.6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 t="str">
            <v>19:29:49</v>
          </cell>
          <cell r="L21">
            <v>0.65281074161680808</v>
          </cell>
          <cell r="M21">
            <v>4.0717558872372474E-2</v>
          </cell>
          <cell r="N21">
            <v>0.64</v>
          </cell>
        </row>
        <row r="22">
          <cell r="B22" t="str">
            <v>Hans Wang</v>
          </cell>
          <cell r="C22" t="str">
            <v>KNS</v>
          </cell>
          <cell r="D22" t="str">
            <v>NOR</v>
          </cell>
          <cell r="E22">
            <v>10775</v>
          </cell>
          <cell r="F22" t="str">
            <v>X-40</v>
          </cell>
          <cell r="G22" t="str">
            <v>Kjappfot</v>
          </cell>
          <cell r="H22" t="str">
            <v>Nei</v>
          </cell>
          <cell r="I22" t="str">
            <v>Ja</v>
          </cell>
          <cell r="J22" t="str">
            <v>18:10</v>
          </cell>
          <cell r="K22" t="str">
            <v>19:18:42</v>
          </cell>
          <cell r="L22">
            <v>0.88690000000000002</v>
          </cell>
          <cell r="M22">
            <v>4.2312520833333256E-2</v>
          </cell>
          <cell r="N22">
            <v>0.68</v>
          </cell>
        </row>
        <row r="23">
          <cell r="B23" t="str">
            <v>Joachim Lyng-Olsen</v>
          </cell>
          <cell r="C23" t="str">
            <v>USF</v>
          </cell>
          <cell r="D23" t="str">
            <v>NOR</v>
          </cell>
          <cell r="E23">
            <v>7055</v>
          </cell>
          <cell r="F23" t="str">
            <v>Contrast 33</v>
          </cell>
          <cell r="G23" t="str">
            <v>Vildensky</v>
          </cell>
          <cell r="H23" t="str">
            <v>Ja</v>
          </cell>
          <cell r="I23" t="str">
            <v>Nei</v>
          </cell>
          <cell r="J23" t="str">
            <v>18:00</v>
          </cell>
          <cell r="K23" t="str">
            <v>19:29:30</v>
          </cell>
          <cell r="L23">
            <v>0.68311211835911223</v>
          </cell>
          <cell r="M23">
            <v>4.2457315689680974E-2</v>
          </cell>
          <cell r="N23">
            <v>0.72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Nei</v>
          </cell>
          <cell r="I24" t="str">
            <v>Nei</v>
          </cell>
          <cell r="J24" t="str">
            <v>18:00</v>
          </cell>
          <cell r="K24" t="str">
            <v>19:28:11</v>
          </cell>
          <cell r="L24">
            <v>0.72299999999999998</v>
          </cell>
          <cell r="M24">
            <v>4.427538194444449E-2</v>
          </cell>
          <cell r="N24">
            <v>0.76</v>
          </cell>
        </row>
        <row r="25">
          <cell r="B25" t="str">
            <v>Pål Saltvedt</v>
          </cell>
          <cell r="C25" t="str">
            <v>FS</v>
          </cell>
          <cell r="D25" t="str">
            <v>NOR</v>
          </cell>
          <cell r="E25">
            <v>11733</v>
          </cell>
          <cell r="F25" t="str">
            <v>Elan 40</v>
          </cell>
          <cell r="G25" t="str">
            <v>Jonna</v>
          </cell>
          <cell r="H25" t="str">
            <v>Ja</v>
          </cell>
          <cell r="I25" t="str">
            <v>Ja</v>
          </cell>
          <cell r="J25" t="str">
            <v>18:10</v>
          </cell>
          <cell r="K25" t="str">
            <v>19:23:51</v>
          </cell>
          <cell r="L25">
            <v>0.86839999999999995</v>
          </cell>
          <cell r="M25">
            <v>4.4535652777777698E-2</v>
          </cell>
          <cell r="N25">
            <v>0.8</v>
          </cell>
        </row>
        <row r="26">
          <cell r="B26" t="str">
            <v>Rune Wahl Nilsson</v>
          </cell>
          <cell r="C26" t="str">
            <v>KNS</v>
          </cell>
          <cell r="D26" t="str">
            <v>NOR</v>
          </cell>
          <cell r="E26">
            <v>174</v>
          </cell>
          <cell r="F26" t="str">
            <v>11 MOD</v>
          </cell>
          <cell r="G26" t="str">
            <v>Linn II</v>
          </cell>
          <cell r="H26" t="str">
            <v>Nei</v>
          </cell>
          <cell r="I26" t="str">
            <v>Ja</v>
          </cell>
          <cell r="J26" t="str">
            <v>18:10</v>
          </cell>
          <cell r="K26" t="str">
            <v>19:23:51</v>
          </cell>
          <cell r="L26">
            <v>0.88900000000000001</v>
          </cell>
          <cell r="M26">
            <v>4.5592118055555478E-2</v>
          </cell>
          <cell r="N26">
            <v>0.84</v>
          </cell>
        </row>
        <row r="27">
          <cell r="B27" t="str">
            <v>Bente Grimseid</v>
          </cell>
          <cell r="C27" t="str">
            <v>FS</v>
          </cell>
          <cell r="D27" t="str">
            <v>NOR</v>
          </cell>
          <cell r="E27">
            <v>660</v>
          </cell>
          <cell r="F27" t="str">
            <v>Express</v>
          </cell>
          <cell r="G27" t="str">
            <v>Roxanne</v>
          </cell>
          <cell r="H27" t="str">
            <v>Nei</v>
          </cell>
          <cell r="I27" t="str">
            <v>Ja</v>
          </cell>
          <cell r="J27" t="str">
            <v>18:00</v>
          </cell>
          <cell r="K27" t="str">
            <v>19:37:09</v>
          </cell>
          <cell r="L27">
            <v>0.71899999999999997</v>
          </cell>
          <cell r="M27">
            <v>4.8507534722222141E-2</v>
          </cell>
          <cell r="N27">
            <v>0.88</v>
          </cell>
        </row>
        <row r="28">
          <cell r="B28" t="str">
            <v>Andreas Haug</v>
          </cell>
          <cell r="C28" t="str">
            <v>FS</v>
          </cell>
          <cell r="D28" t="str">
            <v>NOR</v>
          </cell>
          <cell r="E28">
            <v>13911</v>
          </cell>
          <cell r="F28" t="str">
            <v>Archambault A35</v>
          </cell>
          <cell r="G28" t="str">
            <v>Flaks</v>
          </cell>
          <cell r="H28" t="str">
            <v>Nei</v>
          </cell>
          <cell r="I28" t="str">
            <v>Ja</v>
          </cell>
          <cell r="J28" t="str">
            <v>18:10</v>
          </cell>
          <cell r="K28" t="str">
            <v>19:33:28</v>
          </cell>
          <cell r="L28">
            <v>0.90639999999999998</v>
          </cell>
          <cell r="M28">
            <v>5.2537629629629455E-2</v>
          </cell>
          <cell r="N28">
            <v>0.92</v>
          </cell>
        </row>
        <row r="29">
          <cell r="B29" t="str">
            <v>Tor Kramvik Sivertsen</v>
          </cell>
          <cell r="C29" t="str">
            <v>KNS</v>
          </cell>
          <cell r="D29" t="str">
            <v>NOR</v>
          </cell>
          <cell r="E29">
            <v>7355</v>
          </cell>
          <cell r="F29" t="str">
            <v>Swan 46</v>
          </cell>
          <cell r="G29" t="str">
            <v>Anne Mari</v>
          </cell>
          <cell r="H29" t="str">
            <v>Nei</v>
          </cell>
          <cell r="I29" t="str">
            <v>Ja</v>
          </cell>
          <cell r="J29" t="str">
            <v>18:10</v>
          </cell>
          <cell r="K29" t="str">
            <v>19:38:36</v>
          </cell>
          <cell r="L29">
            <v>0.93279999999999996</v>
          </cell>
          <cell r="M29">
            <v>5.7393111111111068E-2</v>
          </cell>
          <cell r="N29">
            <v>0.96</v>
          </cell>
        </row>
        <row r="30">
          <cell r="B30" t="str">
            <v>Benedicte Angell</v>
          </cell>
          <cell r="C30" t="str">
            <v>USF</v>
          </cell>
          <cell r="D30" t="str">
            <v>NOR</v>
          </cell>
          <cell r="E30">
            <v>914</v>
          </cell>
          <cell r="F30" t="str">
            <v xml:space="preserve">Maxi fenix </v>
          </cell>
          <cell r="G30" t="str">
            <v>Salt</v>
          </cell>
          <cell r="H30" t="str">
            <v>Nei</v>
          </cell>
          <cell r="I30" t="str">
            <v>Nei</v>
          </cell>
          <cell r="J30" t="str">
            <v>18:00</v>
          </cell>
          <cell r="K30" t="str">
            <v>DNF</v>
          </cell>
          <cell r="L30">
            <v>0.67390000000000005</v>
          </cell>
          <cell r="M30" t="e">
            <v>#VALUE!</v>
          </cell>
          <cell r="N30">
            <v>1</v>
          </cell>
        </row>
      </sheetData>
      <sheetData sheetId="15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0.78413194444444445</v>
          </cell>
          <cell r="L6">
            <v>0.81989999999999996</v>
          </cell>
          <cell r="M6">
            <v>2.7984781250000004E-2</v>
          </cell>
          <cell r="N6">
            <v>3.5714285714285712E-2</v>
          </cell>
        </row>
        <row r="7">
          <cell r="B7" t="str">
            <v>Jon Vendelboe</v>
          </cell>
          <cell r="C7" t="str">
            <v>USF</v>
          </cell>
          <cell r="D7" t="str">
            <v>NOR</v>
          </cell>
          <cell r="E7">
            <v>11620</v>
          </cell>
          <cell r="F7" t="str">
            <v>X-37</v>
          </cell>
          <cell r="G7" t="str">
            <v>MetaXa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0.79357638888888893</v>
          </cell>
          <cell r="L7">
            <v>0.84089999999999998</v>
          </cell>
          <cell r="M7">
            <v>3.0803802083333293E-2</v>
          </cell>
          <cell r="N7">
            <v>7.1428571428571425E-2</v>
          </cell>
        </row>
        <row r="8">
          <cell r="B8" t="str">
            <v>Geir Atle Lerkerød</v>
          </cell>
          <cell r="C8" t="str">
            <v>FS</v>
          </cell>
          <cell r="D8" t="str">
            <v>NOR</v>
          </cell>
          <cell r="E8">
            <v>517</v>
          </cell>
          <cell r="F8" t="str">
            <v>J/80</v>
          </cell>
          <cell r="G8" t="str">
            <v>JAM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0.78849537037037043</v>
          </cell>
          <cell r="L8">
            <v>0.81989999999999996</v>
          </cell>
          <cell r="M8">
            <v>3.1562354166666716E-2</v>
          </cell>
          <cell r="N8">
            <v>0.10714285714285714</v>
          </cell>
        </row>
        <row r="9">
          <cell r="B9" t="str">
            <v>Jonas Smitt-Amundsen</v>
          </cell>
          <cell r="C9" t="str">
            <v>USF</v>
          </cell>
          <cell r="D9" t="str">
            <v>NOR</v>
          </cell>
          <cell r="E9">
            <v>9775</v>
          </cell>
          <cell r="F9" t="str">
            <v xml:space="preserve"> First 31.7 LR</v>
          </cell>
          <cell r="G9" t="str">
            <v>BILBO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0.79043981481481485</v>
          </cell>
          <cell r="L9">
            <v>0.78639999999999999</v>
          </cell>
          <cell r="M9">
            <v>3.1801870370370397E-2</v>
          </cell>
          <cell r="N9">
            <v>0.14285714285714285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0.79596064814814815</v>
          </cell>
          <cell r="L10">
            <v>0.82189999999999996</v>
          </cell>
          <cell r="M10">
            <v>3.2067417824074004E-2</v>
          </cell>
          <cell r="N10">
            <v>0.17857142857142858</v>
          </cell>
        </row>
        <row r="11">
          <cell r="B11" t="str">
            <v>Sturla Falck</v>
          </cell>
          <cell r="C11" t="str">
            <v>FS</v>
          </cell>
          <cell r="D11" t="str">
            <v>NOR</v>
          </cell>
          <cell r="E11">
            <v>22</v>
          </cell>
          <cell r="F11" t="str">
            <v>Express</v>
          </cell>
          <cell r="G11" t="str">
            <v>ELO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0.79696759259259264</v>
          </cell>
          <cell r="L11">
            <v>0.68479360222531283</v>
          </cell>
          <cell r="M11">
            <v>3.2163106919332433E-2</v>
          </cell>
          <cell r="N11">
            <v>0.21428571428571427</v>
          </cell>
        </row>
        <row r="12">
          <cell r="B12" t="str">
            <v>Egil Naustvik</v>
          </cell>
          <cell r="C12" t="str">
            <v>FS</v>
          </cell>
          <cell r="D12" t="str">
            <v>NOR</v>
          </cell>
          <cell r="E12">
            <v>9727</v>
          </cell>
          <cell r="F12" t="str">
            <v>Linjett 33</v>
          </cell>
          <cell r="G12" t="str">
            <v>Fragancia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0.79153935185185187</v>
          </cell>
          <cell r="L12">
            <v>0.7762</v>
          </cell>
          <cell r="M12">
            <v>3.224284490740742E-2</v>
          </cell>
          <cell r="N12">
            <v>0.25</v>
          </cell>
        </row>
        <row r="13">
          <cell r="B13" t="str">
            <v>Stein Thorstensen</v>
          </cell>
          <cell r="C13" t="str">
            <v>FS</v>
          </cell>
          <cell r="D13" t="str">
            <v>NOR</v>
          </cell>
          <cell r="E13">
            <v>63</v>
          </cell>
          <cell r="F13" t="str">
            <v>H-båt</v>
          </cell>
          <cell r="G13" t="str">
            <v>Hermine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0.8009722222222222</v>
          </cell>
          <cell r="L13">
            <v>0.64086444411807919</v>
          </cell>
          <cell r="M13">
            <v>3.2666284859907628E-2</v>
          </cell>
          <cell r="N13">
            <v>0.2857142857142857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0.79613425925925929</v>
          </cell>
          <cell r="L14">
            <v>0.70826700547302579</v>
          </cell>
          <cell r="M14">
            <v>3.2675373655271789E-2</v>
          </cell>
          <cell r="N14">
            <v>0.32142857142857145</v>
          </cell>
        </row>
        <row r="15">
          <cell r="B15" t="str">
            <v>Arild Vikse</v>
          </cell>
          <cell r="C15" t="str">
            <v>USF</v>
          </cell>
          <cell r="D15" t="str">
            <v>NOR</v>
          </cell>
          <cell r="E15">
            <v>175</v>
          </cell>
          <cell r="F15" t="str">
            <v>11 MOD</v>
          </cell>
          <cell r="G15" t="str">
            <v>Olivia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0.79936342592592602</v>
          </cell>
          <cell r="L15">
            <v>0.79350212598425196</v>
          </cell>
          <cell r="M15">
            <v>3.3659551987642172E-2</v>
          </cell>
          <cell r="N15">
            <v>0.35714285714285715</v>
          </cell>
        </row>
        <row r="16">
          <cell r="B16" t="str">
            <v>Iver Iversen</v>
          </cell>
          <cell r="C16" t="str">
            <v>USF</v>
          </cell>
          <cell r="D16" t="str">
            <v>NOR</v>
          </cell>
          <cell r="E16">
            <v>11172</v>
          </cell>
          <cell r="F16" t="str">
            <v>Grand Soleil 42 R</v>
          </cell>
          <cell r="G16" t="str">
            <v>Tango II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0.79644675925925934</v>
          </cell>
          <cell r="L16">
            <v>0.87470000000000003</v>
          </cell>
          <cell r="M16">
            <v>3.4552674768518518E-2</v>
          </cell>
          <cell r="N16">
            <v>0.39285714285714285</v>
          </cell>
        </row>
        <row r="17">
          <cell r="B17" t="str">
            <v>Bente Grimseid</v>
          </cell>
          <cell r="C17" t="str">
            <v>FS</v>
          </cell>
          <cell r="D17" t="str">
            <v>NOR</v>
          </cell>
          <cell r="E17">
            <v>660</v>
          </cell>
          <cell r="F17" t="str">
            <v>Express</v>
          </cell>
          <cell r="G17" t="str">
            <v>Roxanne</v>
          </cell>
          <cell r="H17" t="str">
            <v>Nei</v>
          </cell>
          <cell r="I17" t="str">
            <v>Ja</v>
          </cell>
          <cell r="J17">
            <v>0.75</v>
          </cell>
          <cell r="K17">
            <v>0.79820601851851858</v>
          </cell>
          <cell r="L17">
            <v>0.71899999999999997</v>
          </cell>
          <cell r="M17">
            <v>3.4660127314814854E-2</v>
          </cell>
          <cell r="N17">
            <v>0.42857142857142855</v>
          </cell>
        </row>
        <row r="18">
          <cell r="B18" t="str">
            <v>Per Chr. Andresen</v>
          </cell>
          <cell r="C18" t="str">
            <v>FS</v>
          </cell>
          <cell r="D18" t="str">
            <v>NOR</v>
          </cell>
          <cell r="E18">
            <v>11722</v>
          </cell>
          <cell r="F18" t="str">
            <v>Dehler 34</v>
          </cell>
          <cell r="G18" t="str">
            <v>Bellini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0.79660879629629633</v>
          </cell>
          <cell r="L18">
            <v>0.74670000000000003</v>
          </cell>
          <cell r="M18">
            <v>3.4802788194444469E-2</v>
          </cell>
          <cell r="N18">
            <v>0.4642857142857143</v>
          </cell>
        </row>
        <row r="19">
          <cell r="B19" t="str">
            <v>Aril Spetalen</v>
          </cell>
          <cell r="C19" t="str">
            <v>USF</v>
          </cell>
          <cell r="D19" t="str">
            <v>NOR</v>
          </cell>
          <cell r="E19">
            <v>896</v>
          </cell>
          <cell r="F19" t="str">
            <v>Express</v>
          </cell>
          <cell r="G19" t="str">
            <v>Mariatta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0.79790509259259268</v>
          </cell>
          <cell r="L19">
            <v>0.72899999999999998</v>
          </cell>
          <cell r="M19">
            <v>3.492281250000006E-2</v>
          </cell>
          <cell r="N19">
            <v>0.5</v>
          </cell>
        </row>
        <row r="20">
          <cell r="B20" t="str">
            <v>Caroline Grimsgaard</v>
          </cell>
          <cell r="C20" t="str">
            <v>FS</v>
          </cell>
          <cell r="D20" t="str">
            <v>NOR</v>
          </cell>
          <cell r="E20">
            <v>10324</v>
          </cell>
          <cell r="F20" t="str">
            <v>First 31.7 LR</v>
          </cell>
          <cell r="G20" t="str">
            <v>ZIGGY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0.79873842592592592</v>
          </cell>
          <cell r="L20">
            <v>0.74268339813374817</v>
          </cell>
          <cell r="M20">
            <v>3.6197219786356635E-2</v>
          </cell>
          <cell r="N20">
            <v>0.5357142857142857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0.79914351851851861</v>
          </cell>
          <cell r="L21">
            <v>0.73939999999999995</v>
          </cell>
          <cell r="M21">
            <v>3.633671759259266E-2</v>
          </cell>
          <cell r="N21">
            <v>0.5714285714285714</v>
          </cell>
        </row>
        <row r="22">
          <cell r="B22" t="str">
            <v>Kvalnes/Hovland</v>
          </cell>
          <cell r="C22" t="str">
            <v>USF</v>
          </cell>
          <cell r="D22" t="str">
            <v>NOR</v>
          </cell>
          <cell r="E22">
            <v>14118</v>
          </cell>
          <cell r="F22" t="str">
            <v>Archambault 40RC</v>
          </cell>
          <cell r="G22" t="str">
            <v>Shaka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0.80001157407407408</v>
          </cell>
          <cell r="L22">
            <v>0.85937806603773592</v>
          </cell>
          <cell r="M22">
            <v>3.7010946570907519E-2</v>
          </cell>
          <cell r="N22">
            <v>0.6071428571428571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0.79688657407407415</v>
          </cell>
          <cell r="L23">
            <v>0.79790000000000005</v>
          </cell>
          <cell r="M23">
            <v>3.7410797453703765E-2</v>
          </cell>
          <cell r="N23">
            <v>0.6428571428571429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Nei</v>
          </cell>
          <cell r="I24" t="str">
            <v>Nei</v>
          </cell>
          <cell r="J24" t="str">
            <v>18:00</v>
          </cell>
          <cell r="K24">
            <v>0.80244212962962969</v>
          </cell>
          <cell r="L24">
            <v>0.72299999999999998</v>
          </cell>
          <cell r="M24">
            <v>3.7915659722222259E-2</v>
          </cell>
          <cell r="N24">
            <v>0.6785714285714286</v>
          </cell>
        </row>
        <row r="25">
          <cell r="B25" t="str">
            <v>Hans Wang</v>
          </cell>
          <cell r="C25" t="str">
            <v>KNS</v>
          </cell>
          <cell r="D25" t="str">
            <v>NOR</v>
          </cell>
          <cell r="E25">
            <v>10775</v>
          </cell>
          <cell r="F25" t="str">
            <v>X-40</v>
          </cell>
          <cell r="G25" t="str">
            <v>Kjappfot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0.80075231481481479</v>
          </cell>
          <cell r="L25">
            <v>0.88690000000000002</v>
          </cell>
          <cell r="M25">
            <v>3.8853200231481387E-2</v>
          </cell>
          <cell r="N25">
            <v>0.7142857142857143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0.80013888888888884</v>
          </cell>
          <cell r="L26">
            <v>0.90639999999999998</v>
          </cell>
          <cell r="M26">
            <v>3.9151444444444322E-2</v>
          </cell>
          <cell r="N26">
            <v>0.75</v>
          </cell>
        </row>
        <row r="27">
          <cell r="B27" t="str">
            <v>Monica Hjelle</v>
          </cell>
          <cell r="C27" t="str">
            <v>USF</v>
          </cell>
          <cell r="D27" t="str">
            <v>NOR</v>
          </cell>
          <cell r="E27">
            <v>3567</v>
          </cell>
          <cell r="F27" t="str">
            <v>X-102</v>
          </cell>
          <cell r="G27" t="str">
            <v>BLÅTANN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0.79995370370370367</v>
          </cell>
          <cell r="L27">
            <v>0.80430000000000001</v>
          </cell>
          <cell r="M27">
            <v>4.0177763888888857E-2</v>
          </cell>
          <cell r="N27">
            <v>0.7857142857142857</v>
          </cell>
        </row>
        <row r="28">
          <cell r="B28" t="str">
            <v>Guri Kjæserud</v>
          </cell>
          <cell r="C28" t="str">
            <v>Oslo SF</v>
          </cell>
          <cell r="D28" t="str">
            <v>N</v>
          </cell>
          <cell r="E28">
            <v>123</v>
          </cell>
          <cell r="F28" t="str">
            <v>H-båt</v>
          </cell>
          <cell r="G28" t="str">
            <v>Humla</v>
          </cell>
          <cell r="H28" t="str">
            <v>Nei</v>
          </cell>
          <cell r="I28" t="str">
            <v>Ja</v>
          </cell>
          <cell r="J28" t="str">
            <v>18:00</v>
          </cell>
          <cell r="K28">
            <v>0.80967592592592597</v>
          </cell>
          <cell r="L28">
            <v>0.68089999999999995</v>
          </cell>
          <cell r="M28">
            <v>4.0633337962962986E-2</v>
          </cell>
          <cell r="N28">
            <v>0.8214285714285714</v>
          </cell>
        </row>
        <row r="29">
          <cell r="B29" t="str">
            <v>Gunnar Gundersen</v>
          </cell>
          <cell r="C29" t="str">
            <v>FS</v>
          </cell>
          <cell r="D29" t="str">
            <v>NOR</v>
          </cell>
          <cell r="E29">
            <v>10044</v>
          </cell>
          <cell r="F29" t="str">
            <v>Dehler 36 Jv</v>
          </cell>
          <cell r="G29" t="str">
            <v>Wendigo 2</v>
          </cell>
          <cell r="H29" t="str">
            <v>Ja</v>
          </cell>
          <cell r="I29" t="str">
            <v>Ja</v>
          </cell>
          <cell r="J29" t="str">
            <v>18:10</v>
          </cell>
          <cell r="K29">
            <v>0.80590277777777775</v>
          </cell>
          <cell r="L29">
            <v>0.83399999999999996</v>
          </cell>
          <cell r="M29">
            <v>4.0831249999999902E-2</v>
          </cell>
          <cell r="N29">
            <v>0.8571428571428571</v>
          </cell>
        </row>
        <row r="30">
          <cell r="B30" t="str">
            <v>Pål Saltvedt</v>
          </cell>
          <cell r="C30" t="str">
            <v>FS</v>
          </cell>
          <cell r="D30" t="str">
            <v>NOR</v>
          </cell>
          <cell r="E30">
            <v>11733</v>
          </cell>
          <cell r="F30" t="str">
            <v>Elan 40</v>
          </cell>
          <cell r="G30" t="str">
            <v>Jonna</v>
          </cell>
          <cell r="H30" t="str">
            <v>Ja</v>
          </cell>
          <cell r="I30" t="str">
            <v>Nei</v>
          </cell>
          <cell r="J30" t="str">
            <v>18:10</v>
          </cell>
          <cell r="K30">
            <v>0.80648148148148147</v>
          </cell>
          <cell r="L30">
            <v>0.82878559685075837</v>
          </cell>
          <cell r="M30">
            <v>4.1055582806958778E-2</v>
          </cell>
          <cell r="N30">
            <v>0.8928571428571429</v>
          </cell>
        </row>
        <row r="31">
          <cell r="B31" t="str">
            <v>Tor Kramvik Sivertsen</v>
          </cell>
          <cell r="C31" t="str">
            <v>KNS</v>
          </cell>
          <cell r="D31" t="str">
            <v>NOR</v>
          </cell>
          <cell r="E31">
            <v>7355</v>
          </cell>
          <cell r="F31" t="str">
            <v>Swan 46</v>
          </cell>
          <cell r="G31" t="str">
            <v>Anne Mari</v>
          </cell>
          <cell r="H31" t="str">
            <v>Nei</v>
          </cell>
          <cell r="I31" t="str">
            <v>Nei</v>
          </cell>
          <cell r="J31" t="str">
            <v>18:10</v>
          </cell>
          <cell r="K31">
            <v>0.81153935185185189</v>
          </cell>
          <cell r="L31">
            <v>0.76329999999999998</v>
          </cell>
          <cell r="M31">
            <v>4.1672292824074031E-2</v>
          </cell>
          <cell r="N31">
            <v>0.9285714285714286</v>
          </cell>
        </row>
        <row r="32">
          <cell r="B32" t="str">
            <v>Rune Wahl Nilsson</v>
          </cell>
          <cell r="C32" t="str">
            <v>KNS</v>
          </cell>
          <cell r="D32" t="str">
            <v>NOR</v>
          </cell>
          <cell r="E32">
            <v>174</v>
          </cell>
          <cell r="F32" t="str">
            <v>11 MOD</v>
          </cell>
          <cell r="G32" t="str">
            <v>Linn II</v>
          </cell>
          <cell r="H32" t="str">
            <v>Nei</v>
          </cell>
          <cell r="I32" t="str">
            <v>Nei</v>
          </cell>
          <cell r="J32" t="str">
            <v>18:10</v>
          </cell>
          <cell r="K32">
            <v>0.81118055555555557</v>
          </cell>
          <cell r="L32">
            <v>0.79790000000000005</v>
          </cell>
          <cell r="M32">
            <v>4.3274993055555502E-2</v>
          </cell>
          <cell r="N32">
            <v>0.9642857142857143</v>
          </cell>
        </row>
        <row r="33">
          <cell r="B33" t="str">
            <v>Espen Sunde</v>
          </cell>
          <cell r="C33" t="str">
            <v>USF</v>
          </cell>
          <cell r="D33" t="str">
            <v>NOR</v>
          </cell>
          <cell r="E33">
            <v>14069</v>
          </cell>
          <cell r="F33" t="str">
            <v>Sun Odyssey 30i</v>
          </cell>
          <cell r="G33" t="str">
            <v>Vesla</v>
          </cell>
          <cell r="H33" t="str">
            <v>Ja</v>
          </cell>
          <cell r="I33" t="str">
            <v>Nei</v>
          </cell>
          <cell r="J33" t="str">
            <v>18:00</v>
          </cell>
          <cell r="K33" t="str">
            <v>OCS</v>
          </cell>
          <cell r="L33">
            <v>0.65281074161680808</v>
          </cell>
          <cell r="M33" t="e">
            <v>#VALUE!</v>
          </cell>
          <cell r="N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534B-5A10-4335-A8A4-EC811C086F6C}">
  <dimension ref="A1:AT989"/>
  <sheetViews>
    <sheetView workbookViewId="0">
      <pane ySplit="5" topLeftCell="A6" activePane="bottomLeft" state="frozen"/>
      <selection pane="bottomLeft" activeCell="A4" sqref="A4:T4"/>
    </sheetView>
  </sheetViews>
  <sheetFormatPr baseColWidth="10" defaultColWidth="12.5703125" defaultRowHeight="15" customHeight="1" x14ac:dyDescent="0.2"/>
  <cols>
    <col min="1" max="1" width="5.42578125" style="250" customWidth="1"/>
    <col min="2" max="2" width="22.42578125" style="250" customWidth="1"/>
    <col min="3" max="3" width="12.7109375" style="250" customWidth="1"/>
    <col min="4" max="4" width="6.140625" style="250" customWidth="1"/>
    <col min="5" max="5" width="15" style="250" customWidth="1"/>
    <col min="6" max="6" width="16.85546875" style="250" customWidth="1"/>
    <col min="7" max="7" width="14.42578125" style="250" customWidth="1"/>
    <col min="8" max="9" width="6" style="250" customWidth="1"/>
    <col min="10" max="10" width="8.42578125" style="250" customWidth="1"/>
    <col min="11" max="11" width="19.85546875" style="250" customWidth="1"/>
    <col min="12" max="12" width="8.85546875" style="250" customWidth="1"/>
    <col min="13" max="13" width="10.42578125" style="250" customWidth="1"/>
    <col min="14" max="14" width="6.42578125" style="250" customWidth="1"/>
    <col min="15" max="15" width="12.42578125" style="250" customWidth="1"/>
    <col min="16" max="17" width="9" style="250" customWidth="1"/>
    <col min="18" max="19" width="8.42578125" style="250" customWidth="1"/>
    <col min="20" max="27" width="9" style="250" customWidth="1"/>
    <col min="28" max="43" width="8.42578125" style="250" customWidth="1"/>
    <col min="44" max="45" width="6.42578125" style="250" customWidth="1"/>
    <col min="46" max="46" width="17.42578125" style="250" customWidth="1"/>
    <col min="47" max="16384" width="12.5703125" style="250"/>
  </cols>
  <sheetData>
    <row r="1" spans="1:46" ht="19.5" customHeight="1" x14ac:dyDescent="0.2">
      <c r="A1" s="240"/>
      <c r="B1" s="241"/>
      <c r="C1" s="242"/>
      <c r="D1" s="243"/>
      <c r="E1" s="244"/>
      <c r="F1" s="245"/>
      <c r="G1" s="245"/>
      <c r="H1" s="243"/>
      <c r="I1" s="246"/>
      <c r="J1" s="247"/>
      <c r="K1" s="248"/>
      <c r="L1" s="249"/>
      <c r="N1" s="243"/>
      <c r="O1" s="251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F1" s="253" t="s">
        <v>1</v>
      </c>
      <c r="AG1" s="253" t="s">
        <v>2</v>
      </c>
      <c r="AI1" s="254" t="s">
        <v>3</v>
      </c>
      <c r="AJ1" s="255"/>
      <c r="AK1" s="254" t="s">
        <v>4</v>
      </c>
      <c r="AL1" s="255"/>
      <c r="AM1" s="255"/>
      <c r="AR1" s="243"/>
      <c r="AS1" s="246"/>
    </row>
    <row r="2" spans="1:46" ht="19.5" customHeight="1" thickBot="1" x14ac:dyDescent="0.25">
      <c r="A2" s="256" t="s">
        <v>5</v>
      </c>
      <c r="B2" s="257"/>
      <c r="C2" s="249"/>
      <c r="D2" s="248"/>
      <c r="E2" s="244" t="s">
        <v>6</v>
      </c>
      <c r="F2" s="258"/>
      <c r="G2" s="258"/>
      <c r="H2" s="259"/>
      <c r="I2" s="255" t="s">
        <v>7</v>
      </c>
      <c r="J2" s="243" t="s">
        <v>8</v>
      </c>
      <c r="K2" s="248"/>
      <c r="L2" s="249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E2" s="253" t="s">
        <v>9</v>
      </c>
      <c r="AF2" s="262" t="s">
        <v>10</v>
      </c>
      <c r="AG2" s="262" t="s">
        <v>11</v>
      </c>
      <c r="AH2" s="263" t="s">
        <v>12</v>
      </c>
      <c r="AI2" s="264" t="s">
        <v>13</v>
      </c>
      <c r="AJ2" s="265"/>
      <c r="AK2" s="266" t="s">
        <v>14</v>
      </c>
      <c r="AL2" s="265"/>
      <c r="AM2" s="265"/>
      <c r="AR2" s="259"/>
      <c r="AS2" s="255"/>
    </row>
    <row r="3" spans="1:46" ht="19.5" customHeight="1" thickBot="1" x14ac:dyDescent="0.25">
      <c r="A3" s="267"/>
      <c r="B3" s="267"/>
      <c r="C3" s="249"/>
      <c r="D3" s="248"/>
      <c r="E3" s="268" t="s">
        <v>10</v>
      </c>
      <c r="F3" s="258"/>
      <c r="G3" s="258"/>
      <c r="H3" s="259" t="s">
        <v>15</v>
      </c>
      <c r="I3" s="269">
        <v>25</v>
      </c>
      <c r="J3" s="259">
        <v>24</v>
      </c>
      <c r="K3" s="270"/>
      <c r="L3" s="265"/>
      <c r="M3" s="270"/>
      <c r="N3" s="271"/>
      <c r="O3" s="272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73"/>
      <c r="AC3" s="274" t="s">
        <v>16</v>
      </c>
      <c r="AD3" s="275" t="s">
        <v>17</v>
      </c>
      <c r="AE3" s="276"/>
      <c r="AF3" s="456" t="s">
        <v>18</v>
      </c>
      <c r="AG3" s="457"/>
      <c r="AH3" s="457"/>
      <c r="AI3" s="458"/>
      <c r="AJ3" s="456" t="s">
        <v>19</v>
      </c>
      <c r="AK3" s="457"/>
      <c r="AL3" s="457"/>
      <c r="AM3" s="458"/>
      <c r="AN3" s="456" t="s">
        <v>20</v>
      </c>
      <c r="AO3" s="457"/>
      <c r="AP3" s="457"/>
      <c r="AQ3" s="458"/>
      <c r="AR3" s="267" t="s">
        <v>21</v>
      </c>
      <c r="AS3" s="269"/>
    </row>
    <row r="4" spans="1:46" ht="26.25" customHeight="1" thickBot="1" x14ac:dyDescent="0.25">
      <c r="A4" s="277" t="s">
        <v>22</v>
      </c>
      <c r="B4" s="278" t="s">
        <v>23</v>
      </c>
      <c r="C4" s="279" t="s">
        <v>24</v>
      </c>
      <c r="D4" s="459" t="s">
        <v>25</v>
      </c>
      <c r="E4" s="457"/>
      <c r="F4" s="280" t="s">
        <v>26</v>
      </c>
      <c r="G4" s="281" t="s">
        <v>27</v>
      </c>
      <c r="H4" s="282" t="s">
        <v>28</v>
      </c>
      <c r="I4" s="283" t="s">
        <v>29</v>
      </c>
      <c r="J4" s="284" t="s">
        <v>30</v>
      </c>
      <c r="K4" s="285" t="s">
        <v>31</v>
      </c>
      <c r="L4" s="286" t="s">
        <v>32</v>
      </c>
      <c r="M4" s="287" t="s">
        <v>33</v>
      </c>
      <c r="N4" s="288" t="s">
        <v>34</v>
      </c>
      <c r="O4" s="289" t="s">
        <v>35</v>
      </c>
      <c r="P4" s="290" t="s">
        <v>36</v>
      </c>
      <c r="Q4" s="291" t="s">
        <v>37</v>
      </c>
      <c r="R4" s="291" t="s">
        <v>38</v>
      </c>
      <c r="S4" s="291" t="s">
        <v>39</v>
      </c>
      <c r="T4" s="292" t="s">
        <v>40</v>
      </c>
      <c r="U4" s="292" t="s">
        <v>41</v>
      </c>
      <c r="V4" s="292" t="s">
        <v>42</v>
      </c>
      <c r="W4" s="292" t="s">
        <v>43</v>
      </c>
      <c r="X4" s="293" t="s">
        <v>44</v>
      </c>
      <c r="Y4" s="293" t="s">
        <v>45</v>
      </c>
      <c r="Z4" s="293" t="s">
        <v>46</v>
      </c>
      <c r="AA4" s="293" t="s">
        <v>47</v>
      </c>
      <c r="AB4" s="294" t="s">
        <v>48</v>
      </c>
      <c r="AC4" s="294" t="s">
        <v>49</v>
      </c>
      <c r="AD4" s="294" t="s">
        <v>50</v>
      </c>
      <c r="AE4" s="295" t="s">
        <v>51</v>
      </c>
      <c r="AF4" s="296" t="s">
        <v>48</v>
      </c>
      <c r="AG4" s="297" t="s">
        <v>49</v>
      </c>
      <c r="AH4" s="297" t="s">
        <v>50</v>
      </c>
      <c r="AI4" s="298" t="s">
        <v>51</v>
      </c>
      <c r="AJ4" s="296" t="s">
        <v>48</v>
      </c>
      <c r="AK4" s="297" t="s">
        <v>49</v>
      </c>
      <c r="AL4" s="297" t="s">
        <v>50</v>
      </c>
      <c r="AM4" s="298" t="s">
        <v>51</v>
      </c>
      <c r="AN4" s="296" t="s">
        <v>48</v>
      </c>
      <c r="AO4" s="297" t="s">
        <v>49</v>
      </c>
      <c r="AP4" s="297" t="s">
        <v>50</v>
      </c>
      <c r="AQ4" s="298" t="s">
        <v>51</v>
      </c>
      <c r="AR4" s="282" t="s">
        <v>28</v>
      </c>
      <c r="AS4" s="282" t="s">
        <v>29</v>
      </c>
    </row>
    <row r="5" spans="1:46" ht="12.75" customHeight="1" x14ac:dyDescent="0.2">
      <c r="A5" s="299">
        <v>0</v>
      </c>
      <c r="B5" s="300"/>
      <c r="C5" s="301"/>
      <c r="D5" s="302"/>
      <c r="E5" s="303"/>
      <c r="F5" s="304"/>
      <c r="G5" s="305"/>
      <c r="H5" s="306"/>
      <c r="I5" s="307"/>
      <c r="J5" s="308"/>
      <c r="K5" s="309"/>
      <c r="L5" s="310"/>
      <c r="M5" s="311"/>
      <c r="N5" s="312"/>
      <c r="O5" s="313"/>
      <c r="P5" s="314"/>
      <c r="Q5" s="315"/>
      <c r="R5" s="315"/>
      <c r="S5" s="315"/>
      <c r="T5" s="316"/>
      <c r="U5" s="316"/>
      <c r="V5" s="316"/>
      <c r="W5" s="316"/>
      <c r="X5" s="317"/>
      <c r="Y5" s="317"/>
      <c r="Z5" s="317"/>
      <c r="AA5" s="317"/>
      <c r="AB5" s="318"/>
      <c r="AC5" s="319"/>
      <c r="AD5" s="319"/>
      <c r="AE5" s="320"/>
      <c r="AF5" s="318"/>
      <c r="AG5" s="319"/>
      <c r="AH5" s="319"/>
      <c r="AI5" s="320"/>
      <c r="AJ5" s="318"/>
      <c r="AK5" s="319"/>
      <c r="AL5" s="319"/>
      <c r="AM5" s="320"/>
      <c r="AN5" s="318"/>
      <c r="AO5" s="319"/>
      <c r="AP5" s="319"/>
      <c r="AQ5" s="320"/>
      <c r="AR5" s="306" t="s">
        <v>52</v>
      </c>
      <c r="AS5" s="306" t="s">
        <v>53</v>
      </c>
      <c r="AT5" s="321"/>
    </row>
    <row r="6" spans="1:46" ht="12.75" customHeight="1" x14ac:dyDescent="0.2">
      <c r="A6" s="322">
        <v>1</v>
      </c>
      <c r="B6" s="323" t="s">
        <v>87</v>
      </c>
      <c r="C6" s="324" t="s">
        <v>60</v>
      </c>
      <c r="D6" s="325" t="s">
        <v>56</v>
      </c>
      <c r="E6" s="326">
        <v>11172</v>
      </c>
      <c r="F6" s="327" t="s">
        <v>88</v>
      </c>
      <c r="G6" s="328" t="s">
        <v>89</v>
      </c>
      <c r="H6" s="322" t="s">
        <v>2</v>
      </c>
      <c r="I6" s="329" t="s">
        <v>2</v>
      </c>
      <c r="J6" s="330" t="str">
        <f>IF(P6&lt;0.97,"18:00","18:10")</f>
        <v>18:10</v>
      </c>
      <c r="K6" s="331" t="s">
        <v>141</v>
      </c>
      <c r="L6" s="332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0.87470000000000003</v>
      </c>
      <c r="M6" s="333">
        <f t="shared" ref="M6:M29" si="0">(K6-J6)*L6</f>
        <v>3.2386172453703684E-2</v>
      </c>
      <c r="N6" s="334">
        <f t="shared" ref="N6:N30" si="1">IF(K6="Dnf",1,(IF(K6="Dns",1.5,(IF(K6="Dsq",1.5,(A6/I$3))))))</f>
        <v>0.04</v>
      </c>
      <c r="O6" s="335">
        <v>90518559</v>
      </c>
      <c r="P6" s="336">
        <v>1.0938000000000001</v>
      </c>
      <c r="Q6" s="337">
        <v>0.93140000000000001</v>
      </c>
      <c r="R6" s="337">
        <v>1.2003999999999999</v>
      </c>
      <c r="S6" s="337">
        <v>1.3449</v>
      </c>
      <c r="T6" s="338">
        <v>1.0697000000000001</v>
      </c>
      <c r="U6" s="338">
        <v>0.93740000000000001</v>
      </c>
      <c r="V6" s="338">
        <v>1.1729000000000001</v>
      </c>
      <c r="W6" s="338">
        <v>1.2943</v>
      </c>
      <c r="X6" s="339">
        <v>1.0451999999999999</v>
      </c>
      <c r="Y6" s="339">
        <v>0.87470000000000003</v>
      </c>
      <c r="Z6" s="339">
        <v>1.1538999999999999</v>
      </c>
      <c r="AA6" s="339">
        <v>1.3120000000000001</v>
      </c>
      <c r="AB6" s="340">
        <f t="shared" ref="AB6:AB30" si="2">P6</f>
        <v>1.0938000000000001</v>
      </c>
      <c r="AC6" s="341">
        <f t="shared" ref="AC6:AC30" si="3">X6</f>
        <v>1.0451999999999999</v>
      </c>
      <c r="AD6" s="341">
        <f t="shared" ref="AD6:AD30" si="4">T6</f>
        <v>1.0697000000000001</v>
      </c>
      <c r="AE6" s="342">
        <f t="shared" ref="AE6:AE30" si="5">AC6*(T6/P6)</f>
        <v>1.0221708173340647</v>
      </c>
      <c r="AF6" s="343">
        <f t="shared" ref="AF6:AF30" si="6">Q6</f>
        <v>0.93140000000000001</v>
      </c>
      <c r="AG6" s="344">
        <f t="shared" ref="AG6:AG30" si="7">Y6</f>
        <v>0.87470000000000003</v>
      </c>
      <c r="AH6" s="344">
        <f t="shared" ref="AH6:AH30" si="8">U6</f>
        <v>0.93740000000000001</v>
      </c>
      <c r="AI6" s="342">
        <f t="shared" ref="AI6:AI30" si="9">AG6*(U6/Q6)</f>
        <v>0.88033474339703688</v>
      </c>
      <c r="AJ6" s="343">
        <f t="shared" ref="AJ6:AJ30" si="10">R6</f>
        <v>1.2003999999999999</v>
      </c>
      <c r="AK6" s="344">
        <f t="shared" ref="AK6:AK30" si="11">Z6</f>
        <v>1.1538999999999999</v>
      </c>
      <c r="AL6" s="344">
        <f t="shared" ref="AL6:AL30" si="12">V6</f>
        <v>1.1729000000000001</v>
      </c>
      <c r="AM6" s="342">
        <f t="shared" ref="AM6:AM30" si="13">AK6*(V6/R6)</f>
        <v>1.12746526991003</v>
      </c>
      <c r="AN6" s="343">
        <f t="shared" ref="AN6:AN30" si="14">S6</f>
        <v>1.3449</v>
      </c>
      <c r="AO6" s="344">
        <f t="shared" ref="AO6:AO30" si="15">AA6</f>
        <v>1.3120000000000001</v>
      </c>
      <c r="AP6" s="344">
        <f t="shared" ref="AP6:AP30" si="16">W6</f>
        <v>1.2943</v>
      </c>
      <c r="AQ6" s="342">
        <f t="shared" ref="AQ6:AQ30" si="17">AO6*(W6/S6)</f>
        <v>1.2626378169380625</v>
      </c>
      <c r="AR6" s="345" t="s">
        <v>2</v>
      </c>
      <c r="AS6" s="345" t="s">
        <v>2</v>
      </c>
    </row>
    <row r="7" spans="1:46" ht="13.5" customHeight="1" x14ac:dyDescent="0.2">
      <c r="A7" s="346">
        <v>2</v>
      </c>
      <c r="B7" s="347" t="s">
        <v>142</v>
      </c>
      <c r="C7" s="348" t="s">
        <v>60</v>
      </c>
      <c r="D7" s="349" t="s">
        <v>56</v>
      </c>
      <c r="E7" s="350">
        <v>14784</v>
      </c>
      <c r="F7" s="351" t="s">
        <v>143</v>
      </c>
      <c r="G7" s="352" t="s">
        <v>144</v>
      </c>
      <c r="H7" s="353" t="s">
        <v>2</v>
      </c>
      <c r="I7" s="354" t="s">
        <v>1</v>
      </c>
      <c r="J7" s="330" t="str">
        <f>IF(P7&lt;0.97,"18:00","18:10")</f>
        <v>18:00</v>
      </c>
      <c r="K7" s="331" t="s">
        <v>145</v>
      </c>
      <c r="L7" s="355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0.81759999999999999</v>
      </c>
      <c r="M7" s="333">
        <f t="shared" si="0"/>
        <v>3.3612444444444521E-2</v>
      </c>
      <c r="N7" s="356">
        <f t="shared" si="1"/>
        <v>0.08</v>
      </c>
      <c r="O7" s="357">
        <v>92057626</v>
      </c>
      <c r="P7" s="358">
        <v>0.95569999999999999</v>
      </c>
      <c r="Q7" s="359">
        <v>0.81759999999999999</v>
      </c>
      <c r="R7" s="359">
        <v>1.0466</v>
      </c>
      <c r="S7" s="359">
        <v>1.1609</v>
      </c>
      <c r="T7" s="338">
        <v>0.94359999999999999</v>
      </c>
      <c r="U7" s="338">
        <v>0.82730000000000004</v>
      </c>
      <c r="V7" s="338">
        <v>1.0321</v>
      </c>
      <c r="W7" s="338">
        <v>1.1220000000000001</v>
      </c>
      <c r="X7" s="339">
        <v>0.89739999999999998</v>
      </c>
      <c r="Y7" s="339">
        <v>0.74160000000000004</v>
      </c>
      <c r="Z7" s="339">
        <v>0.98980000000000001</v>
      </c>
      <c r="AA7" s="339">
        <v>1.1259999999999999</v>
      </c>
      <c r="AB7" s="340">
        <f t="shared" si="2"/>
        <v>0.95569999999999999</v>
      </c>
      <c r="AC7" s="341">
        <f t="shared" si="3"/>
        <v>0.89739999999999998</v>
      </c>
      <c r="AD7" s="341">
        <f t="shared" si="4"/>
        <v>0.94359999999999999</v>
      </c>
      <c r="AE7" s="342">
        <f t="shared" si="5"/>
        <v>0.88603812912001678</v>
      </c>
      <c r="AF7" s="343">
        <f t="shared" si="6"/>
        <v>0.81759999999999999</v>
      </c>
      <c r="AG7" s="344">
        <f t="shared" si="7"/>
        <v>0.74160000000000004</v>
      </c>
      <c r="AH7" s="344">
        <f t="shared" si="8"/>
        <v>0.82730000000000004</v>
      </c>
      <c r="AI7" s="342">
        <f t="shared" si="9"/>
        <v>0.75039833659491206</v>
      </c>
      <c r="AJ7" s="343">
        <f t="shared" si="10"/>
        <v>1.0466</v>
      </c>
      <c r="AK7" s="344">
        <f t="shared" si="11"/>
        <v>0.98980000000000001</v>
      </c>
      <c r="AL7" s="344">
        <f t="shared" si="12"/>
        <v>1.0321</v>
      </c>
      <c r="AM7" s="342">
        <f t="shared" si="13"/>
        <v>0.9760869291037646</v>
      </c>
      <c r="AN7" s="343">
        <f t="shared" si="14"/>
        <v>1.1609</v>
      </c>
      <c r="AO7" s="344">
        <f t="shared" si="15"/>
        <v>1.1259999999999999</v>
      </c>
      <c r="AP7" s="344">
        <f t="shared" si="16"/>
        <v>1.1220000000000001</v>
      </c>
      <c r="AQ7" s="342">
        <f t="shared" si="17"/>
        <v>1.08826944611939</v>
      </c>
      <c r="AR7" s="346" t="s">
        <v>1</v>
      </c>
      <c r="AS7" s="346" t="s">
        <v>2</v>
      </c>
      <c r="AT7" s="352"/>
    </row>
    <row r="8" spans="1:46" ht="13.5" customHeight="1" x14ac:dyDescent="0.2">
      <c r="A8" s="346">
        <v>3</v>
      </c>
      <c r="B8" s="347" t="s">
        <v>66</v>
      </c>
      <c r="C8" s="348" t="s">
        <v>60</v>
      </c>
      <c r="D8" s="349" t="s">
        <v>56</v>
      </c>
      <c r="E8" s="350">
        <v>9775</v>
      </c>
      <c r="F8" s="347" t="s">
        <v>67</v>
      </c>
      <c r="G8" s="360" t="s">
        <v>68</v>
      </c>
      <c r="H8" s="353" t="s">
        <v>1</v>
      </c>
      <c r="I8" s="354" t="s">
        <v>1</v>
      </c>
      <c r="J8" s="330" t="str">
        <f>IF(P8&lt;0.97,"18:00","18:10")</f>
        <v>18:00</v>
      </c>
      <c r="K8" s="331" t="s">
        <v>146</v>
      </c>
      <c r="L8" s="355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0.78639999999999999</v>
      </c>
      <c r="M8" s="333">
        <f t="shared" si="0"/>
        <v>3.3959009259259272E-2</v>
      </c>
      <c r="N8" s="356">
        <f t="shared" si="1"/>
        <v>0.12</v>
      </c>
      <c r="O8" s="357">
        <v>90144183</v>
      </c>
      <c r="P8" s="358">
        <v>0.9294</v>
      </c>
      <c r="Q8" s="359">
        <v>0.77580000000000005</v>
      </c>
      <c r="R8" s="359">
        <v>1.0203</v>
      </c>
      <c r="S8" s="359">
        <v>1.1472</v>
      </c>
      <c r="T8" s="338">
        <v>0.91969999999999996</v>
      </c>
      <c r="U8" s="338">
        <v>0.78639999999999999</v>
      </c>
      <c r="V8" s="338">
        <v>1.0102</v>
      </c>
      <c r="W8" s="338">
        <v>1.1107</v>
      </c>
      <c r="X8" s="361">
        <v>0.89649999999999996</v>
      </c>
      <c r="Y8" s="361">
        <v>0.73760000000000003</v>
      </c>
      <c r="Z8" s="361">
        <v>0.98799999999999999</v>
      </c>
      <c r="AA8" s="361">
        <v>1.1228</v>
      </c>
      <c r="AB8" s="340">
        <f t="shared" si="2"/>
        <v>0.9294</v>
      </c>
      <c r="AC8" s="341">
        <f t="shared" si="3"/>
        <v>0.89649999999999996</v>
      </c>
      <c r="AD8" s="341">
        <f t="shared" si="4"/>
        <v>0.91969999999999996</v>
      </c>
      <c r="AE8" s="342">
        <f t="shared" si="5"/>
        <v>0.88714337206800076</v>
      </c>
      <c r="AF8" s="343">
        <f t="shared" si="6"/>
        <v>0.77580000000000005</v>
      </c>
      <c r="AG8" s="344">
        <f t="shared" si="7"/>
        <v>0.73760000000000003</v>
      </c>
      <c r="AH8" s="344">
        <f t="shared" si="8"/>
        <v>0.78639999999999999</v>
      </c>
      <c r="AI8" s="342">
        <f t="shared" si="9"/>
        <v>0.74767806135601966</v>
      </c>
      <c r="AJ8" s="343">
        <f t="shared" si="10"/>
        <v>1.0203</v>
      </c>
      <c r="AK8" s="344">
        <f t="shared" si="11"/>
        <v>0.98799999999999999</v>
      </c>
      <c r="AL8" s="344">
        <f t="shared" si="12"/>
        <v>1.0102</v>
      </c>
      <c r="AM8" s="342">
        <f t="shared" si="13"/>
        <v>0.97821973929236505</v>
      </c>
      <c r="AN8" s="343">
        <f t="shared" si="14"/>
        <v>1.1472</v>
      </c>
      <c r="AO8" s="344">
        <f t="shared" si="15"/>
        <v>1.1228</v>
      </c>
      <c r="AP8" s="344">
        <f t="shared" si="16"/>
        <v>1.1107</v>
      </c>
      <c r="AQ8" s="342">
        <f t="shared" si="17"/>
        <v>1.0870763249651325</v>
      </c>
      <c r="AR8" s="353" t="s">
        <v>1</v>
      </c>
      <c r="AS8" s="353" t="s">
        <v>1</v>
      </c>
      <c r="AT8" s="352"/>
    </row>
    <row r="9" spans="1:46" ht="12.75" customHeight="1" x14ac:dyDescent="0.2">
      <c r="A9" s="322">
        <v>4</v>
      </c>
      <c r="B9" s="347" t="s">
        <v>72</v>
      </c>
      <c r="C9" s="348" t="s">
        <v>64</v>
      </c>
      <c r="D9" s="349" t="s">
        <v>56</v>
      </c>
      <c r="E9" s="350">
        <v>22</v>
      </c>
      <c r="F9" s="347" t="s">
        <v>73</v>
      </c>
      <c r="G9" s="360" t="s">
        <v>74</v>
      </c>
      <c r="H9" s="353" t="s">
        <v>1</v>
      </c>
      <c r="I9" s="354" t="s">
        <v>2</v>
      </c>
      <c r="J9" s="362" t="s">
        <v>147</v>
      </c>
      <c r="K9" s="331" t="s">
        <v>148</v>
      </c>
      <c r="L9" s="355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0.68479360222531283</v>
      </c>
      <c r="M9" s="333">
        <f t="shared" si="0"/>
        <v>3.4207976703755187E-2</v>
      </c>
      <c r="N9" s="356">
        <f t="shared" si="1"/>
        <v>0.16</v>
      </c>
      <c r="O9" s="363">
        <v>90088476</v>
      </c>
      <c r="P9" s="358">
        <v>0.84809999999999997</v>
      </c>
      <c r="Q9" s="359">
        <v>0.71899999999999997</v>
      </c>
      <c r="R9" s="359">
        <v>0.9284</v>
      </c>
      <c r="S9" s="359">
        <v>1.0370999999999999</v>
      </c>
      <c r="T9" s="338">
        <v>0.84030000000000005</v>
      </c>
      <c r="U9" s="338">
        <v>0.72899999999999998</v>
      </c>
      <c r="V9" s="338">
        <v>0.92069999999999996</v>
      </c>
      <c r="W9" s="338">
        <v>1.0047999999999999</v>
      </c>
      <c r="X9" s="361">
        <v>0.81299999999999994</v>
      </c>
      <c r="Y9" s="361">
        <v>0.6754</v>
      </c>
      <c r="Z9" s="361">
        <v>0.89239999999999997</v>
      </c>
      <c r="AA9" s="361">
        <v>1.0065</v>
      </c>
      <c r="AB9" s="340">
        <f t="shared" si="2"/>
        <v>0.84809999999999997</v>
      </c>
      <c r="AC9" s="341">
        <f t="shared" si="3"/>
        <v>0.81299999999999994</v>
      </c>
      <c r="AD9" s="341">
        <f t="shared" si="4"/>
        <v>0.84030000000000005</v>
      </c>
      <c r="AE9" s="342">
        <f t="shared" si="5"/>
        <v>0.80552281570569517</v>
      </c>
      <c r="AF9" s="343">
        <f t="shared" si="6"/>
        <v>0.71899999999999997</v>
      </c>
      <c r="AG9" s="344">
        <f t="shared" si="7"/>
        <v>0.6754</v>
      </c>
      <c r="AH9" s="344">
        <f t="shared" si="8"/>
        <v>0.72899999999999998</v>
      </c>
      <c r="AI9" s="342">
        <f t="shared" si="9"/>
        <v>0.68479360222531283</v>
      </c>
      <c r="AJ9" s="343">
        <f t="shared" si="10"/>
        <v>0.9284</v>
      </c>
      <c r="AK9" s="344">
        <f t="shared" si="11"/>
        <v>0.89239999999999997</v>
      </c>
      <c r="AL9" s="344">
        <f t="shared" si="12"/>
        <v>0.92069999999999996</v>
      </c>
      <c r="AM9" s="342">
        <f t="shared" si="13"/>
        <v>0.88499857819905203</v>
      </c>
      <c r="AN9" s="343">
        <f t="shared" si="14"/>
        <v>1.0370999999999999</v>
      </c>
      <c r="AO9" s="344">
        <f t="shared" si="15"/>
        <v>1.0065</v>
      </c>
      <c r="AP9" s="344">
        <f t="shared" si="16"/>
        <v>1.0047999999999999</v>
      </c>
      <c r="AQ9" s="342">
        <f t="shared" si="17"/>
        <v>0.97515302285218397</v>
      </c>
      <c r="AR9" s="353" t="s">
        <v>1</v>
      </c>
      <c r="AS9" s="364" t="s">
        <v>2</v>
      </c>
      <c r="AT9" s="352"/>
    </row>
    <row r="10" spans="1:46" ht="13.5" customHeight="1" x14ac:dyDescent="0.2">
      <c r="A10" s="346">
        <v>5</v>
      </c>
      <c r="B10" s="365" t="s">
        <v>118</v>
      </c>
      <c r="C10" s="366" t="s">
        <v>60</v>
      </c>
      <c r="D10" s="367" t="s">
        <v>56</v>
      </c>
      <c r="E10" s="366">
        <v>3567</v>
      </c>
      <c r="F10" s="368" t="s">
        <v>119</v>
      </c>
      <c r="G10" s="369" t="s">
        <v>120</v>
      </c>
      <c r="H10" s="370" t="s">
        <v>2</v>
      </c>
      <c r="I10" s="371" t="s">
        <v>2</v>
      </c>
      <c r="J10" s="330" t="str">
        <f t="shared" ref="J10:J16" si="18">IF(P10&lt;0.97,"18:00","18:10")</f>
        <v>18:00</v>
      </c>
      <c r="K10" s="331" t="s">
        <v>149</v>
      </c>
      <c r="L10" s="355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0.77090000000000003</v>
      </c>
      <c r="M10" s="333">
        <f t="shared" si="0"/>
        <v>3.4271144675925951E-2</v>
      </c>
      <c r="N10" s="356">
        <f t="shared" si="1"/>
        <v>0.2</v>
      </c>
      <c r="O10" s="372">
        <v>22443649</v>
      </c>
      <c r="P10" s="358">
        <v>0.93910000000000005</v>
      </c>
      <c r="Q10" s="359">
        <v>0.80430000000000001</v>
      </c>
      <c r="R10" s="359">
        <v>1.0297000000000001</v>
      </c>
      <c r="S10" s="359">
        <v>1.1416999999999999</v>
      </c>
      <c r="T10" s="338">
        <v>0.9214</v>
      </c>
      <c r="U10" s="338">
        <v>0.80700000000000005</v>
      </c>
      <c r="V10" s="338">
        <v>1.0095000000000001</v>
      </c>
      <c r="W10" s="338">
        <v>1.1004</v>
      </c>
      <c r="X10" s="361">
        <v>0.91210000000000002</v>
      </c>
      <c r="Y10" s="361">
        <v>0.77090000000000003</v>
      </c>
      <c r="Z10" s="361">
        <v>1.0026999999999999</v>
      </c>
      <c r="AA10" s="361">
        <v>1.1223000000000001</v>
      </c>
      <c r="AB10" s="340">
        <f t="shared" si="2"/>
        <v>0.93910000000000005</v>
      </c>
      <c r="AC10" s="341">
        <f t="shared" si="3"/>
        <v>0.91210000000000002</v>
      </c>
      <c r="AD10" s="341">
        <f t="shared" si="4"/>
        <v>0.9214</v>
      </c>
      <c r="AE10" s="342">
        <f t="shared" si="5"/>
        <v>0.89490889149185393</v>
      </c>
      <c r="AF10" s="343">
        <f t="shared" si="6"/>
        <v>0.80430000000000001</v>
      </c>
      <c r="AG10" s="344">
        <f t="shared" si="7"/>
        <v>0.77090000000000003</v>
      </c>
      <c r="AH10" s="344">
        <f t="shared" si="8"/>
        <v>0.80700000000000005</v>
      </c>
      <c r="AI10" s="342">
        <f t="shared" si="9"/>
        <v>0.77348787765759053</v>
      </c>
      <c r="AJ10" s="343">
        <f t="shared" si="10"/>
        <v>1.0297000000000001</v>
      </c>
      <c r="AK10" s="344">
        <f t="shared" si="11"/>
        <v>1.0026999999999999</v>
      </c>
      <c r="AL10" s="344">
        <f t="shared" si="12"/>
        <v>1.0095000000000001</v>
      </c>
      <c r="AM10" s="342">
        <f t="shared" si="13"/>
        <v>0.98302966883558318</v>
      </c>
      <c r="AN10" s="343">
        <f t="shared" si="14"/>
        <v>1.1416999999999999</v>
      </c>
      <c r="AO10" s="344">
        <f t="shared" si="15"/>
        <v>1.1223000000000001</v>
      </c>
      <c r="AP10" s="344">
        <f t="shared" si="16"/>
        <v>1.1004</v>
      </c>
      <c r="AQ10" s="342">
        <f t="shared" si="17"/>
        <v>1.0817017780502762</v>
      </c>
      <c r="AR10" s="370" t="s">
        <v>1</v>
      </c>
      <c r="AS10" s="370" t="s">
        <v>2</v>
      </c>
      <c r="AT10" s="352"/>
    </row>
    <row r="11" spans="1:46" ht="13.5" customHeight="1" x14ac:dyDescent="0.2">
      <c r="A11" s="346">
        <v>6</v>
      </c>
      <c r="B11" s="347" t="s">
        <v>84</v>
      </c>
      <c r="C11" s="348" t="s">
        <v>60</v>
      </c>
      <c r="D11" s="349" t="s">
        <v>56</v>
      </c>
      <c r="E11" s="350">
        <v>175</v>
      </c>
      <c r="F11" s="347" t="s">
        <v>85</v>
      </c>
      <c r="G11" s="360" t="s">
        <v>86</v>
      </c>
      <c r="H11" s="353" t="s">
        <v>1</v>
      </c>
      <c r="I11" s="373" t="s">
        <v>2</v>
      </c>
      <c r="J11" s="330" t="str">
        <f t="shared" si="18"/>
        <v>18:10</v>
      </c>
      <c r="K11" s="331" t="s">
        <v>150</v>
      </c>
      <c r="L11" s="355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0.79350212598425196</v>
      </c>
      <c r="M11" s="333">
        <f t="shared" si="0"/>
        <v>3.5184104683398901E-2</v>
      </c>
      <c r="N11" s="334">
        <f t="shared" si="1"/>
        <v>0.24</v>
      </c>
      <c r="O11" s="374">
        <v>91841249</v>
      </c>
      <c r="P11" s="358">
        <v>1.0174000000000001</v>
      </c>
      <c r="Q11" s="359">
        <v>0.88900000000000001</v>
      </c>
      <c r="R11" s="359">
        <v>1.1095999999999999</v>
      </c>
      <c r="S11" s="359">
        <v>1.2532000000000001</v>
      </c>
      <c r="T11" s="338">
        <v>0.97360000000000002</v>
      </c>
      <c r="U11" s="375">
        <v>0.8841</v>
      </c>
      <c r="V11" s="375">
        <v>1.0620000000000001</v>
      </c>
      <c r="W11" s="375">
        <v>1.1698</v>
      </c>
      <c r="X11" s="339">
        <v>0.94569999999999999</v>
      </c>
      <c r="Y11" s="339">
        <v>0.79790000000000005</v>
      </c>
      <c r="Z11" s="339">
        <v>1.0446</v>
      </c>
      <c r="AA11" s="339">
        <v>1.1926000000000001</v>
      </c>
      <c r="AB11" s="340">
        <f t="shared" si="2"/>
        <v>1.0174000000000001</v>
      </c>
      <c r="AC11" s="341">
        <f t="shared" si="3"/>
        <v>0.94569999999999999</v>
      </c>
      <c r="AD11" s="341">
        <f t="shared" si="4"/>
        <v>0.97360000000000002</v>
      </c>
      <c r="AE11" s="342">
        <f t="shared" si="5"/>
        <v>0.90498675054059363</v>
      </c>
      <c r="AF11" s="343">
        <f t="shared" si="6"/>
        <v>0.88900000000000001</v>
      </c>
      <c r="AG11" s="344">
        <f t="shared" si="7"/>
        <v>0.79790000000000005</v>
      </c>
      <c r="AH11" s="344">
        <f t="shared" si="8"/>
        <v>0.8841</v>
      </c>
      <c r="AI11" s="342">
        <f t="shared" si="9"/>
        <v>0.79350212598425196</v>
      </c>
      <c r="AJ11" s="343">
        <f t="shared" si="10"/>
        <v>1.1095999999999999</v>
      </c>
      <c r="AK11" s="344">
        <f t="shared" si="11"/>
        <v>1.0446</v>
      </c>
      <c r="AL11" s="344">
        <f t="shared" si="12"/>
        <v>1.0620000000000001</v>
      </c>
      <c r="AM11" s="342">
        <f t="shared" si="13"/>
        <v>0.99978839221341032</v>
      </c>
      <c r="AN11" s="343">
        <f t="shared" si="14"/>
        <v>1.2532000000000001</v>
      </c>
      <c r="AO11" s="344">
        <f t="shared" si="15"/>
        <v>1.1926000000000001</v>
      </c>
      <c r="AP11" s="344">
        <f t="shared" si="16"/>
        <v>1.1698</v>
      </c>
      <c r="AQ11" s="342">
        <f t="shared" si="17"/>
        <v>1.1132329077561443</v>
      </c>
      <c r="AR11" s="353" t="s">
        <v>1</v>
      </c>
      <c r="AS11" s="353" t="s">
        <v>2</v>
      </c>
      <c r="AT11" s="352"/>
    </row>
    <row r="12" spans="1:46" ht="12.75" customHeight="1" x14ac:dyDescent="0.2">
      <c r="A12" s="322">
        <v>7</v>
      </c>
      <c r="B12" s="376" t="s">
        <v>103</v>
      </c>
      <c r="C12" s="377" t="s">
        <v>60</v>
      </c>
      <c r="D12" s="378" t="s">
        <v>56</v>
      </c>
      <c r="E12" s="377">
        <v>14118</v>
      </c>
      <c r="F12" s="376" t="s">
        <v>104</v>
      </c>
      <c r="G12" s="379" t="s">
        <v>105</v>
      </c>
      <c r="H12" s="380" t="s">
        <v>1</v>
      </c>
      <c r="I12" s="381" t="s">
        <v>2</v>
      </c>
      <c r="J12" s="330" t="str">
        <f t="shared" si="18"/>
        <v>18:10</v>
      </c>
      <c r="K12" s="381" t="s">
        <v>151</v>
      </c>
      <c r="L12" s="382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0.85937806603773592</v>
      </c>
      <c r="M12" s="383">
        <f t="shared" si="0"/>
        <v>3.5479184740238388E-2</v>
      </c>
      <c r="N12" s="334">
        <f t="shared" si="1"/>
        <v>0.28000000000000003</v>
      </c>
      <c r="O12" s="384">
        <v>90691690</v>
      </c>
      <c r="P12" s="385">
        <v>1.0812999999999999</v>
      </c>
      <c r="Q12" s="386">
        <v>0.93279999999999996</v>
      </c>
      <c r="R12" s="386">
        <v>1.1823999999999999</v>
      </c>
      <c r="S12" s="386">
        <v>1.3090999999999999</v>
      </c>
      <c r="T12" s="387">
        <v>1.0658000000000001</v>
      </c>
      <c r="U12" s="387">
        <v>0.93669999999999998</v>
      </c>
      <c r="V12" s="387">
        <v>1.1637</v>
      </c>
      <c r="W12" s="387">
        <v>1.2786999999999999</v>
      </c>
      <c r="X12" s="388">
        <v>1.0212000000000001</v>
      </c>
      <c r="Y12" s="388">
        <v>0.85580000000000001</v>
      </c>
      <c r="Z12" s="388">
        <v>1.1267</v>
      </c>
      <c r="AA12" s="388">
        <v>1.2775000000000001</v>
      </c>
      <c r="AB12" s="340">
        <f t="shared" si="2"/>
        <v>1.0812999999999999</v>
      </c>
      <c r="AC12" s="341">
        <f t="shared" si="3"/>
        <v>1.0212000000000001</v>
      </c>
      <c r="AD12" s="341">
        <f t="shared" si="4"/>
        <v>1.0658000000000001</v>
      </c>
      <c r="AE12" s="342">
        <f t="shared" si="5"/>
        <v>1.0065615092943681</v>
      </c>
      <c r="AF12" s="343">
        <f t="shared" si="6"/>
        <v>0.93279999999999996</v>
      </c>
      <c r="AG12" s="344">
        <f t="shared" si="7"/>
        <v>0.85580000000000001</v>
      </c>
      <c r="AH12" s="344">
        <f t="shared" si="8"/>
        <v>0.93669999999999998</v>
      </c>
      <c r="AI12" s="342">
        <f t="shared" si="9"/>
        <v>0.85937806603773592</v>
      </c>
      <c r="AJ12" s="343">
        <f t="shared" si="10"/>
        <v>1.1823999999999999</v>
      </c>
      <c r="AK12" s="344">
        <f t="shared" si="11"/>
        <v>1.1267</v>
      </c>
      <c r="AL12" s="344">
        <f t="shared" si="12"/>
        <v>1.1637</v>
      </c>
      <c r="AM12" s="342">
        <f t="shared" si="13"/>
        <v>1.1088809117050069</v>
      </c>
      <c r="AN12" s="343">
        <f t="shared" si="14"/>
        <v>1.3090999999999999</v>
      </c>
      <c r="AO12" s="344">
        <f t="shared" si="15"/>
        <v>1.2775000000000001</v>
      </c>
      <c r="AP12" s="344">
        <f t="shared" si="16"/>
        <v>1.2786999999999999</v>
      </c>
      <c r="AQ12" s="342">
        <f t="shared" si="17"/>
        <v>1.24783381712627</v>
      </c>
      <c r="AR12" s="380" t="s">
        <v>1</v>
      </c>
      <c r="AS12" s="380" t="s">
        <v>2</v>
      </c>
      <c r="AT12" s="352"/>
    </row>
    <row r="13" spans="1:46" ht="12.75" customHeight="1" x14ac:dyDescent="0.2">
      <c r="A13" s="346">
        <v>8</v>
      </c>
      <c r="B13" s="347" t="s">
        <v>59</v>
      </c>
      <c r="C13" s="348" t="s">
        <v>60</v>
      </c>
      <c r="D13" s="349" t="s">
        <v>56</v>
      </c>
      <c r="E13" s="350">
        <v>11620</v>
      </c>
      <c r="F13" s="347" t="s">
        <v>61</v>
      </c>
      <c r="G13" s="360" t="s">
        <v>62</v>
      </c>
      <c r="H13" s="353" t="s">
        <v>2</v>
      </c>
      <c r="I13" s="373" t="s">
        <v>1</v>
      </c>
      <c r="J13" s="330" t="str">
        <f t="shared" si="18"/>
        <v>18:10</v>
      </c>
      <c r="K13" s="389" t="s">
        <v>152</v>
      </c>
      <c r="L13" s="355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0.84089999999999998</v>
      </c>
      <c r="M13" s="333">
        <f t="shared" si="0"/>
        <v>3.7237076388888797E-2</v>
      </c>
      <c r="N13" s="334">
        <f t="shared" si="1"/>
        <v>0.32</v>
      </c>
      <c r="O13" s="357">
        <v>97723926</v>
      </c>
      <c r="P13" s="358">
        <v>0.99409999999999998</v>
      </c>
      <c r="Q13" s="359">
        <v>0.84089999999999998</v>
      </c>
      <c r="R13" s="359">
        <v>1.0923</v>
      </c>
      <c r="S13" s="359">
        <v>1.2195</v>
      </c>
      <c r="T13" s="338">
        <v>0.98580000000000001</v>
      </c>
      <c r="U13" s="338">
        <v>0.84719999999999995</v>
      </c>
      <c r="V13" s="338">
        <v>1.0827</v>
      </c>
      <c r="W13" s="338">
        <v>1.1922999999999999</v>
      </c>
      <c r="X13" s="361">
        <v>0.9486</v>
      </c>
      <c r="Y13" s="361">
        <v>0.78500000000000003</v>
      </c>
      <c r="Z13" s="361">
        <v>1.0469999999999999</v>
      </c>
      <c r="AA13" s="361">
        <v>1.1887000000000001</v>
      </c>
      <c r="AB13" s="340">
        <f t="shared" si="2"/>
        <v>0.99409999999999998</v>
      </c>
      <c r="AC13" s="341">
        <f t="shared" si="3"/>
        <v>0.9486</v>
      </c>
      <c r="AD13" s="341">
        <f t="shared" si="4"/>
        <v>0.98580000000000001</v>
      </c>
      <c r="AE13" s="342">
        <f t="shared" si="5"/>
        <v>0.94067989135901819</v>
      </c>
      <c r="AF13" s="343">
        <f t="shared" si="6"/>
        <v>0.84089999999999998</v>
      </c>
      <c r="AG13" s="344">
        <f t="shared" si="7"/>
        <v>0.78500000000000003</v>
      </c>
      <c r="AH13" s="344">
        <f t="shared" si="8"/>
        <v>0.84719999999999995</v>
      </c>
      <c r="AI13" s="342">
        <f t="shared" si="9"/>
        <v>0.79088119871566176</v>
      </c>
      <c r="AJ13" s="343">
        <f t="shared" si="10"/>
        <v>1.0923</v>
      </c>
      <c r="AK13" s="344">
        <f t="shared" si="11"/>
        <v>1.0469999999999999</v>
      </c>
      <c r="AL13" s="344">
        <f t="shared" si="12"/>
        <v>1.0827</v>
      </c>
      <c r="AM13" s="342">
        <f t="shared" si="13"/>
        <v>1.0377981323812138</v>
      </c>
      <c r="AN13" s="343">
        <f t="shared" si="14"/>
        <v>1.2195</v>
      </c>
      <c r="AO13" s="344">
        <f t="shared" si="15"/>
        <v>1.1887000000000001</v>
      </c>
      <c r="AP13" s="344">
        <f t="shared" si="16"/>
        <v>1.1922999999999999</v>
      </c>
      <c r="AQ13" s="342">
        <f t="shared" si="17"/>
        <v>1.1621869700697005</v>
      </c>
      <c r="AR13" s="353" t="s">
        <v>2</v>
      </c>
      <c r="AS13" s="353" t="s">
        <v>1</v>
      </c>
      <c r="AT13" s="352"/>
    </row>
    <row r="14" spans="1:46" ht="12" customHeight="1" x14ac:dyDescent="0.2">
      <c r="A14" s="346">
        <v>9</v>
      </c>
      <c r="B14" s="347" t="s">
        <v>63</v>
      </c>
      <c r="C14" s="348" t="s">
        <v>64</v>
      </c>
      <c r="D14" s="349" t="s">
        <v>56</v>
      </c>
      <c r="E14" s="350">
        <v>517</v>
      </c>
      <c r="F14" s="347" t="s">
        <v>57</v>
      </c>
      <c r="G14" s="390" t="s">
        <v>65</v>
      </c>
      <c r="H14" s="353" t="s">
        <v>1</v>
      </c>
      <c r="I14" s="373" t="s">
        <v>1</v>
      </c>
      <c r="J14" s="330" t="str">
        <f t="shared" si="18"/>
        <v>18:00</v>
      </c>
      <c r="K14" s="331" t="s">
        <v>153</v>
      </c>
      <c r="L14" s="355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0.81989999999999996</v>
      </c>
      <c r="M14" s="333">
        <f t="shared" si="0"/>
        <v>3.7588239583333259E-2</v>
      </c>
      <c r="N14" s="356">
        <f t="shared" si="1"/>
        <v>0.36</v>
      </c>
      <c r="O14" s="357">
        <v>95173407</v>
      </c>
      <c r="P14" s="358">
        <v>0.9355</v>
      </c>
      <c r="Q14" s="359">
        <v>0.80969999999999998</v>
      </c>
      <c r="R14" s="359">
        <v>1.0182</v>
      </c>
      <c r="S14" s="359">
        <v>1.1520999999999999</v>
      </c>
      <c r="T14" s="338">
        <v>0.92290000000000005</v>
      </c>
      <c r="U14" s="338">
        <v>0.81989999999999996</v>
      </c>
      <c r="V14" s="338">
        <v>1.0018</v>
      </c>
      <c r="W14" s="338">
        <v>1.1125</v>
      </c>
      <c r="X14" s="361">
        <v>0.87360000000000004</v>
      </c>
      <c r="Y14" s="361">
        <v>0.73270000000000002</v>
      </c>
      <c r="Z14" s="361">
        <v>0.96130000000000004</v>
      </c>
      <c r="AA14" s="361">
        <v>1.0912999999999999</v>
      </c>
      <c r="AB14" s="340">
        <f t="shared" si="2"/>
        <v>0.9355</v>
      </c>
      <c r="AC14" s="341">
        <f t="shared" si="3"/>
        <v>0.87360000000000004</v>
      </c>
      <c r="AD14" s="341">
        <f t="shared" si="4"/>
        <v>0.92290000000000005</v>
      </c>
      <c r="AE14" s="342">
        <f t="shared" si="5"/>
        <v>0.86183371459112779</v>
      </c>
      <c r="AF14" s="343">
        <f t="shared" si="6"/>
        <v>0.80969999999999998</v>
      </c>
      <c r="AG14" s="344">
        <f t="shared" si="7"/>
        <v>0.73270000000000002</v>
      </c>
      <c r="AH14" s="344">
        <f t="shared" si="8"/>
        <v>0.81989999999999996</v>
      </c>
      <c r="AI14" s="342">
        <f t="shared" si="9"/>
        <v>0.74193001111522783</v>
      </c>
      <c r="AJ14" s="343">
        <f t="shared" si="10"/>
        <v>1.0182</v>
      </c>
      <c r="AK14" s="344">
        <f t="shared" si="11"/>
        <v>0.96130000000000004</v>
      </c>
      <c r="AL14" s="344">
        <f t="shared" si="12"/>
        <v>1.0018</v>
      </c>
      <c r="AM14" s="342">
        <f t="shared" si="13"/>
        <v>0.94581648006285612</v>
      </c>
      <c r="AN14" s="343">
        <f t="shared" si="14"/>
        <v>1.1520999999999999</v>
      </c>
      <c r="AO14" s="344">
        <f t="shared" si="15"/>
        <v>1.0912999999999999</v>
      </c>
      <c r="AP14" s="344">
        <f t="shared" si="16"/>
        <v>1.1125</v>
      </c>
      <c r="AQ14" s="342">
        <f t="shared" si="17"/>
        <v>1.0537898185921362</v>
      </c>
      <c r="AR14" s="353" t="s">
        <v>1</v>
      </c>
      <c r="AS14" s="346" t="s">
        <v>1</v>
      </c>
      <c r="AT14" s="352"/>
    </row>
    <row r="15" spans="1:46" ht="12.75" customHeight="1" x14ac:dyDescent="0.2">
      <c r="A15" s="322">
        <v>10</v>
      </c>
      <c r="B15" s="347" t="s">
        <v>78</v>
      </c>
      <c r="C15" s="348" t="s">
        <v>64</v>
      </c>
      <c r="D15" s="349" t="s">
        <v>56</v>
      </c>
      <c r="E15" s="350">
        <v>63</v>
      </c>
      <c r="F15" s="347" t="s">
        <v>79</v>
      </c>
      <c r="G15" s="390" t="s">
        <v>80</v>
      </c>
      <c r="H15" s="353" t="s">
        <v>2</v>
      </c>
      <c r="I15" s="373" t="s">
        <v>1</v>
      </c>
      <c r="J15" s="330" t="str">
        <f t="shared" si="18"/>
        <v>18:00</v>
      </c>
      <c r="K15" s="331" t="s">
        <v>154</v>
      </c>
      <c r="L15" s="355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0.68089999999999995</v>
      </c>
      <c r="M15" s="333">
        <f t="shared" si="0"/>
        <v>3.7725327546296317E-2</v>
      </c>
      <c r="N15" s="334">
        <f t="shared" si="1"/>
        <v>0.4</v>
      </c>
      <c r="O15" s="357">
        <v>90046568</v>
      </c>
      <c r="P15" s="358">
        <v>0.81989999999999996</v>
      </c>
      <c r="Q15" s="359">
        <v>0.68089999999999995</v>
      </c>
      <c r="R15" s="359">
        <v>0.90039999999999998</v>
      </c>
      <c r="S15" s="359">
        <v>1.0204</v>
      </c>
      <c r="T15" s="338">
        <v>0.8034</v>
      </c>
      <c r="U15" s="338">
        <v>0.68600000000000005</v>
      </c>
      <c r="V15" s="338">
        <v>0.88239999999999996</v>
      </c>
      <c r="W15" s="338">
        <v>0.97330000000000005</v>
      </c>
      <c r="X15" s="361">
        <v>0.78320000000000001</v>
      </c>
      <c r="Y15" s="361">
        <v>0.6361</v>
      </c>
      <c r="Z15" s="361">
        <v>0.8619</v>
      </c>
      <c r="AA15" s="361">
        <v>0.98839999999999995</v>
      </c>
      <c r="AB15" s="340">
        <f t="shared" si="2"/>
        <v>0.81989999999999996</v>
      </c>
      <c r="AC15" s="341">
        <f t="shared" si="3"/>
        <v>0.78320000000000001</v>
      </c>
      <c r="AD15" s="341">
        <f t="shared" si="4"/>
        <v>0.8034</v>
      </c>
      <c r="AE15" s="342">
        <f t="shared" si="5"/>
        <v>0.76743856567874136</v>
      </c>
      <c r="AF15" s="343">
        <f t="shared" si="6"/>
        <v>0.68089999999999995</v>
      </c>
      <c r="AG15" s="344">
        <f t="shared" si="7"/>
        <v>0.6361</v>
      </c>
      <c r="AH15" s="344">
        <f t="shared" si="8"/>
        <v>0.68600000000000005</v>
      </c>
      <c r="AI15" s="342">
        <f t="shared" si="9"/>
        <v>0.64086444411807919</v>
      </c>
      <c r="AJ15" s="343">
        <f t="shared" si="10"/>
        <v>0.90039999999999998</v>
      </c>
      <c r="AK15" s="344">
        <f t="shared" si="11"/>
        <v>0.8619</v>
      </c>
      <c r="AL15" s="344">
        <f t="shared" si="12"/>
        <v>0.88239999999999996</v>
      </c>
      <c r="AM15" s="342">
        <f t="shared" si="13"/>
        <v>0.84466965792980886</v>
      </c>
      <c r="AN15" s="343">
        <f t="shared" si="14"/>
        <v>1.0204</v>
      </c>
      <c r="AO15" s="344">
        <f t="shared" si="15"/>
        <v>0.98839999999999995</v>
      </c>
      <c r="AP15" s="344">
        <f t="shared" si="16"/>
        <v>0.97330000000000005</v>
      </c>
      <c r="AQ15" s="342">
        <f t="shared" si="17"/>
        <v>0.94277706781654258</v>
      </c>
      <c r="AR15" s="353" t="s">
        <v>1</v>
      </c>
      <c r="AS15" s="346" t="s">
        <v>2</v>
      </c>
      <c r="AT15" s="352"/>
    </row>
    <row r="16" spans="1:46" ht="12.75" customHeight="1" x14ac:dyDescent="0.2">
      <c r="A16" s="346">
        <v>11</v>
      </c>
      <c r="B16" s="351" t="s">
        <v>75</v>
      </c>
      <c r="C16" s="391" t="s">
        <v>64</v>
      </c>
      <c r="D16" s="392" t="s">
        <v>56</v>
      </c>
      <c r="E16" s="391">
        <v>9727</v>
      </c>
      <c r="F16" s="393" t="s">
        <v>76</v>
      </c>
      <c r="G16" s="390" t="s">
        <v>77</v>
      </c>
      <c r="H16" s="346" t="s">
        <v>2</v>
      </c>
      <c r="I16" s="331" t="s">
        <v>1</v>
      </c>
      <c r="J16" s="330" t="str">
        <f t="shared" si="18"/>
        <v>18:00</v>
      </c>
      <c r="K16" s="331" t="s">
        <v>155</v>
      </c>
      <c r="L16" s="355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0.7762</v>
      </c>
      <c r="M16" s="333">
        <f t="shared" si="0"/>
        <v>3.794755555555554E-2</v>
      </c>
      <c r="N16" s="356">
        <f t="shared" si="1"/>
        <v>0.44</v>
      </c>
      <c r="O16" s="394">
        <v>90135104</v>
      </c>
      <c r="P16" s="358">
        <v>0.90459999999999996</v>
      </c>
      <c r="Q16" s="359">
        <v>0.7762</v>
      </c>
      <c r="R16" s="359">
        <v>0.9929</v>
      </c>
      <c r="S16" s="359">
        <v>1.0921000000000001</v>
      </c>
      <c r="T16" s="338">
        <v>0.89700000000000002</v>
      </c>
      <c r="U16" s="338">
        <v>0.7772</v>
      </c>
      <c r="V16" s="338">
        <v>0.98440000000000005</v>
      </c>
      <c r="W16" s="338">
        <v>1.0737000000000001</v>
      </c>
      <c r="X16" s="361">
        <v>0.87329999999999997</v>
      </c>
      <c r="Y16" s="361">
        <v>0.73609999999999998</v>
      </c>
      <c r="Z16" s="361">
        <v>0.96209999999999996</v>
      </c>
      <c r="AA16" s="361">
        <v>1.0716000000000001</v>
      </c>
      <c r="AB16" s="340">
        <f t="shared" si="2"/>
        <v>0.90459999999999996</v>
      </c>
      <c r="AC16" s="341">
        <f t="shared" si="3"/>
        <v>0.87329999999999997</v>
      </c>
      <c r="AD16" s="341">
        <f t="shared" si="4"/>
        <v>0.89700000000000002</v>
      </c>
      <c r="AE16" s="342">
        <f t="shared" si="5"/>
        <v>0.86596296705726294</v>
      </c>
      <c r="AF16" s="343">
        <f t="shared" si="6"/>
        <v>0.7762</v>
      </c>
      <c r="AG16" s="344">
        <f t="shared" si="7"/>
        <v>0.73609999999999998</v>
      </c>
      <c r="AH16" s="344">
        <f t="shared" si="8"/>
        <v>0.7772</v>
      </c>
      <c r="AI16" s="342">
        <f t="shared" si="9"/>
        <v>0.73704833805720171</v>
      </c>
      <c r="AJ16" s="343">
        <f t="shared" si="10"/>
        <v>0.9929</v>
      </c>
      <c r="AK16" s="344">
        <f t="shared" si="11"/>
        <v>0.96209999999999996</v>
      </c>
      <c r="AL16" s="344">
        <f t="shared" si="12"/>
        <v>0.98440000000000005</v>
      </c>
      <c r="AM16" s="342">
        <f t="shared" si="13"/>
        <v>0.95386367207170908</v>
      </c>
      <c r="AN16" s="343">
        <f t="shared" si="14"/>
        <v>1.0921000000000001</v>
      </c>
      <c r="AO16" s="344">
        <f t="shared" si="15"/>
        <v>1.0716000000000001</v>
      </c>
      <c r="AP16" s="344">
        <f t="shared" si="16"/>
        <v>1.0737000000000001</v>
      </c>
      <c r="AQ16" s="342">
        <f t="shared" si="17"/>
        <v>1.0535453896163356</v>
      </c>
      <c r="AR16" s="346" t="s">
        <v>1</v>
      </c>
      <c r="AS16" s="346" t="s">
        <v>1</v>
      </c>
      <c r="AT16" s="352"/>
    </row>
    <row r="17" spans="1:46" ht="13.5" customHeight="1" x14ac:dyDescent="0.2">
      <c r="A17" s="346">
        <v>12</v>
      </c>
      <c r="B17" s="365" t="s">
        <v>97</v>
      </c>
      <c r="C17" s="366" t="s">
        <v>64</v>
      </c>
      <c r="D17" s="367" t="s">
        <v>56</v>
      </c>
      <c r="E17" s="366">
        <v>10324</v>
      </c>
      <c r="F17" s="368" t="s">
        <v>98</v>
      </c>
      <c r="G17" s="369" t="s">
        <v>99</v>
      </c>
      <c r="H17" s="370" t="s">
        <v>1</v>
      </c>
      <c r="I17" s="371" t="s">
        <v>2</v>
      </c>
      <c r="J17" s="330" t="str">
        <f>IF(P17&lt;0.98,"18:00","18:10")</f>
        <v>18:00</v>
      </c>
      <c r="K17" s="331" t="s">
        <v>156</v>
      </c>
      <c r="L17" s="355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0.74268339813374817</v>
      </c>
      <c r="M17" s="333">
        <f t="shared" si="0"/>
        <v>3.8139887008326885E-2</v>
      </c>
      <c r="N17" s="356">
        <f t="shared" si="1"/>
        <v>0.48</v>
      </c>
      <c r="O17" s="372">
        <v>99515260</v>
      </c>
      <c r="P17" s="358">
        <v>0.92689999999999995</v>
      </c>
      <c r="Q17" s="359">
        <v>0.77159999999999995</v>
      </c>
      <c r="R17" s="359">
        <v>1.0174000000000001</v>
      </c>
      <c r="S17" s="359">
        <v>1.1460999999999999</v>
      </c>
      <c r="T17" s="338">
        <v>0.91759999999999997</v>
      </c>
      <c r="U17" s="338">
        <v>0.78190000000000004</v>
      </c>
      <c r="V17" s="338">
        <v>1.0081</v>
      </c>
      <c r="W17" s="338">
        <v>1.1102000000000001</v>
      </c>
      <c r="X17" s="361">
        <v>0.89349999999999996</v>
      </c>
      <c r="Y17" s="361">
        <v>0.7329</v>
      </c>
      <c r="Z17" s="361">
        <v>0.98460000000000003</v>
      </c>
      <c r="AA17" s="361">
        <v>1.1214</v>
      </c>
      <c r="AB17" s="340">
        <f t="shared" si="2"/>
        <v>0.92689999999999995</v>
      </c>
      <c r="AC17" s="341">
        <f t="shared" si="3"/>
        <v>0.89349999999999996</v>
      </c>
      <c r="AD17" s="341">
        <f t="shared" si="4"/>
        <v>0.91759999999999997</v>
      </c>
      <c r="AE17" s="342">
        <f t="shared" si="5"/>
        <v>0.88453511705685617</v>
      </c>
      <c r="AF17" s="343">
        <f t="shared" si="6"/>
        <v>0.77159999999999995</v>
      </c>
      <c r="AG17" s="344">
        <f t="shared" si="7"/>
        <v>0.7329</v>
      </c>
      <c r="AH17" s="344">
        <f t="shared" si="8"/>
        <v>0.78190000000000004</v>
      </c>
      <c r="AI17" s="342">
        <f t="shared" si="9"/>
        <v>0.74268339813374817</v>
      </c>
      <c r="AJ17" s="343">
        <f t="shared" si="10"/>
        <v>1.0174000000000001</v>
      </c>
      <c r="AK17" s="344">
        <f t="shared" si="11"/>
        <v>0.98460000000000003</v>
      </c>
      <c r="AL17" s="344">
        <f t="shared" si="12"/>
        <v>1.0081</v>
      </c>
      <c r="AM17" s="342">
        <f t="shared" si="13"/>
        <v>0.97559982307843518</v>
      </c>
      <c r="AN17" s="343">
        <f t="shared" si="14"/>
        <v>1.1460999999999999</v>
      </c>
      <c r="AO17" s="344">
        <f t="shared" si="15"/>
        <v>1.1214</v>
      </c>
      <c r="AP17" s="344">
        <f t="shared" si="16"/>
        <v>1.1102000000000001</v>
      </c>
      <c r="AQ17" s="342">
        <f t="shared" si="17"/>
        <v>1.0862736933949919</v>
      </c>
      <c r="AR17" s="370" t="s">
        <v>1</v>
      </c>
      <c r="AS17" s="370" t="s">
        <v>2</v>
      </c>
      <c r="AT17" s="352"/>
    </row>
    <row r="18" spans="1:46" ht="12.75" customHeight="1" x14ac:dyDescent="0.2">
      <c r="A18" s="322">
        <v>13</v>
      </c>
      <c r="B18" s="395" t="s">
        <v>54</v>
      </c>
      <c r="C18" s="348" t="s">
        <v>55</v>
      </c>
      <c r="D18" s="349" t="s">
        <v>56</v>
      </c>
      <c r="E18" s="350">
        <v>329</v>
      </c>
      <c r="F18" s="347" t="s">
        <v>57</v>
      </c>
      <c r="G18" s="390" t="s">
        <v>58</v>
      </c>
      <c r="H18" s="353" t="s">
        <v>1</v>
      </c>
      <c r="I18" s="373" t="s">
        <v>1</v>
      </c>
      <c r="J18" s="330" t="str">
        <f t="shared" ref="J18:J26" si="19">IF(P18&lt;0.97,"18:00","18:10")</f>
        <v>18:00</v>
      </c>
      <c r="K18" s="331" t="s">
        <v>157</v>
      </c>
      <c r="L18" s="355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0.81989999999999996</v>
      </c>
      <c r="M18" s="333">
        <f t="shared" si="0"/>
        <v>3.9429218749999974E-2</v>
      </c>
      <c r="N18" s="356">
        <f t="shared" si="1"/>
        <v>0.52</v>
      </c>
      <c r="O18" s="357">
        <v>91173077</v>
      </c>
      <c r="P18" s="358">
        <v>0.9355</v>
      </c>
      <c r="Q18" s="359">
        <v>0.80969999999999998</v>
      </c>
      <c r="R18" s="359">
        <v>1.0182</v>
      </c>
      <c r="S18" s="359">
        <v>1.1520999999999999</v>
      </c>
      <c r="T18" s="338">
        <v>0.92290000000000005</v>
      </c>
      <c r="U18" s="338">
        <v>0.81989999999999996</v>
      </c>
      <c r="V18" s="338">
        <v>1.0018</v>
      </c>
      <c r="W18" s="338">
        <v>1.1125</v>
      </c>
      <c r="X18" s="361">
        <v>0.87360000000000004</v>
      </c>
      <c r="Y18" s="361">
        <v>0.73270000000000002</v>
      </c>
      <c r="Z18" s="361">
        <v>0.96130000000000004</v>
      </c>
      <c r="AA18" s="361">
        <v>1.0912999999999999</v>
      </c>
      <c r="AB18" s="340">
        <f t="shared" si="2"/>
        <v>0.9355</v>
      </c>
      <c r="AC18" s="341">
        <f t="shared" si="3"/>
        <v>0.87360000000000004</v>
      </c>
      <c r="AD18" s="341">
        <f t="shared" si="4"/>
        <v>0.92290000000000005</v>
      </c>
      <c r="AE18" s="342">
        <f t="shared" si="5"/>
        <v>0.86183371459112779</v>
      </c>
      <c r="AF18" s="343">
        <f t="shared" si="6"/>
        <v>0.80969999999999998</v>
      </c>
      <c r="AG18" s="344">
        <f t="shared" si="7"/>
        <v>0.73270000000000002</v>
      </c>
      <c r="AH18" s="344">
        <f t="shared" si="8"/>
        <v>0.81989999999999996</v>
      </c>
      <c r="AI18" s="342">
        <f t="shared" si="9"/>
        <v>0.74193001111522783</v>
      </c>
      <c r="AJ18" s="343">
        <f t="shared" si="10"/>
        <v>1.0182</v>
      </c>
      <c r="AK18" s="344">
        <f t="shared" si="11"/>
        <v>0.96130000000000004</v>
      </c>
      <c r="AL18" s="344">
        <f t="shared" si="12"/>
        <v>1.0018</v>
      </c>
      <c r="AM18" s="342">
        <f t="shared" si="13"/>
        <v>0.94581648006285612</v>
      </c>
      <c r="AN18" s="343">
        <f t="shared" si="14"/>
        <v>1.1520999999999999</v>
      </c>
      <c r="AO18" s="344">
        <f t="shared" si="15"/>
        <v>1.0912999999999999</v>
      </c>
      <c r="AP18" s="344">
        <f t="shared" si="16"/>
        <v>1.1125</v>
      </c>
      <c r="AQ18" s="342">
        <f t="shared" si="17"/>
        <v>1.0537898185921362</v>
      </c>
      <c r="AR18" s="353" t="s">
        <v>1</v>
      </c>
      <c r="AS18" s="346" t="s">
        <v>1</v>
      </c>
      <c r="AT18" s="352"/>
    </row>
    <row r="19" spans="1:46" ht="12.75" customHeight="1" x14ac:dyDescent="0.2">
      <c r="A19" s="346">
        <v>14</v>
      </c>
      <c r="B19" s="351" t="s">
        <v>92</v>
      </c>
      <c r="C19" s="348" t="s">
        <v>64</v>
      </c>
      <c r="D19" s="349" t="s">
        <v>56</v>
      </c>
      <c r="E19" s="350">
        <v>11722</v>
      </c>
      <c r="F19" s="347" t="s">
        <v>93</v>
      </c>
      <c r="G19" s="390" t="s">
        <v>94</v>
      </c>
      <c r="H19" s="346" t="s">
        <v>2</v>
      </c>
      <c r="I19" s="331" t="s">
        <v>2</v>
      </c>
      <c r="J19" s="330" t="str">
        <f t="shared" si="19"/>
        <v>18:00</v>
      </c>
      <c r="K19" s="331" t="s">
        <v>158</v>
      </c>
      <c r="L19" s="355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0.74670000000000003</v>
      </c>
      <c r="M19" s="333">
        <f t="shared" si="0"/>
        <v>3.9530159722222298E-2</v>
      </c>
      <c r="N19" s="334">
        <f t="shared" si="1"/>
        <v>0.56000000000000005</v>
      </c>
      <c r="O19" s="357">
        <v>91357690</v>
      </c>
      <c r="P19" s="336">
        <v>0.95489999999999997</v>
      </c>
      <c r="Q19" s="337">
        <v>0.81630000000000003</v>
      </c>
      <c r="R19" s="337">
        <v>1.0492999999999999</v>
      </c>
      <c r="S19" s="337">
        <v>1.1559999999999999</v>
      </c>
      <c r="T19" s="338">
        <v>0.94850000000000001</v>
      </c>
      <c r="U19" s="338">
        <v>0.81779999999999997</v>
      </c>
      <c r="V19" s="338">
        <v>1.0416000000000001</v>
      </c>
      <c r="W19" s="338">
        <v>1.1392</v>
      </c>
      <c r="X19" s="361">
        <v>0.9012</v>
      </c>
      <c r="Y19" s="361">
        <v>0.74670000000000003</v>
      </c>
      <c r="Z19" s="361">
        <v>0.99719999999999998</v>
      </c>
      <c r="AA19" s="361">
        <v>1.1286</v>
      </c>
      <c r="AB19" s="340">
        <f t="shared" si="2"/>
        <v>0.95489999999999997</v>
      </c>
      <c r="AC19" s="341">
        <f t="shared" si="3"/>
        <v>0.9012</v>
      </c>
      <c r="AD19" s="341">
        <f t="shared" si="4"/>
        <v>0.94850000000000001</v>
      </c>
      <c r="AE19" s="342">
        <f t="shared" si="5"/>
        <v>0.89515991203267364</v>
      </c>
      <c r="AF19" s="343">
        <f t="shared" si="6"/>
        <v>0.81630000000000003</v>
      </c>
      <c r="AG19" s="344">
        <f t="shared" si="7"/>
        <v>0.74670000000000003</v>
      </c>
      <c r="AH19" s="344">
        <f t="shared" si="8"/>
        <v>0.81779999999999997</v>
      </c>
      <c r="AI19" s="342">
        <f t="shared" si="9"/>
        <v>0.74807210584343986</v>
      </c>
      <c r="AJ19" s="343">
        <f t="shared" si="10"/>
        <v>1.0492999999999999</v>
      </c>
      <c r="AK19" s="344">
        <f t="shared" si="11"/>
        <v>0.99719999999999998</v>
      </c>
      <c r="AL19" s="344">
        <f t="shared" si="12"/>
        <v>1.0416000000000001</v>
      </c>
      <c r="AM19" s="342">
        <f t="shared" si="13"/>
        <v>0.98988232154769862</v>
      </c>
      <c r="AN19" s="343">
        <f t="shared" si="14"/>
        <v>1.1559999999999999</v>
      </c>
      <c r="AO19" s="344">
        <f t="shared" si="15"/>
        <v>1.1286</v>
      </c>
      <c r="AP19" s="344">
        <f t="shared" si="16"/>
        <v>1.1392</v>
      </c>
      <c r="AQ19" s="342">
        <f t="shared" si="17"/>
        <v>1.1121982006920417</v>
      </c>
      <c r="AR19" s="353" t="s">
        <v>1</v>
      </c>
      <c r="AS19" s="353" t="s">
        <v>2</v>
      </c>
      <c r="AT19" s="352"/>
    </row>
    <row r="20" spans="1:46" ht="13.5" customHeight="1" x14ac:dyDescent="0.2">
      <c r="A20" s="346">
        <v>15</v>
      </c>
      <c r="B20" s="347" t="s">
        <v>95</v>
      </c>
      <c r="C20" s="348" t="s">
        <v>60</v>
      </c>
      <c r="D20" s="349" t="s">
        <v>56</v>
      </c>
      <c r="E20" s="350">
        <v>896</v>
      </c>
      <c r="F20" s="347" t="s">
        <v>73</v>
      </c>
      <c r="G20" s="360" t="s">
        <v>96</v>
      </c>
      <c r="H20" s="353" t="s">
        <v>1</v>
      </c>
      <c r="I20" s="354" t="s">
        <v>1</v>
      </c>
      <c r="J20" s="330" t="str">
        <f t="shared" si="19"/>
        <v>18:00</v>
      </c>
      <c r="K20" s="331" t="s">
        <v>159</v>
      </c>
      <c r="L20" s="355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0.72899999999999998</v>
      </c>
      <c r="M20" s="333">
        <f t="shared" si="0"/>
        <v>4.0128750000000012E-2</v>
      </c>
      <c r="N20" s="334">
        <f t="shared" si="1"/>
        <v>0.6</v>
      </c>
      <c r="O20" s="363">
        <v>93458224</v>
      </c>
      <c r="P20" s="358">
        <v>0.84809999999999997</v>
      </c>
      <c r="Q20" s="359">
        <v>0.71899999999999997</v>
      </c>
      <c r="R20" s="359">
        <v>0.9284</v>
      </c>
      <c r="S20" s="359">
        <v>1.0370999999999999</v>
      </c>
      <c r="T20" s="338">
        <v>0.84030000000000005</v>
      </c>
      <c r="U20" s="375">
        <v>0.72899999999999998</v>
      </c>
      <c r="V20" s="375">
        <v>0.92069999999999996</v>
      </c>
      <c r="W20" s="375">
        <v>1.0047999999999999</v>
      </c>
      <c r="X20" s="339">
        <v>0.81299999999999994</v>
      </c>
      <c r="Y20" s="339">
        <v>0.6754</v>
      </c>
      <c r="Z20" s="339">
        <v>0.89239999999999997</v>
      </c>
      <c r="AA20" s="339">
        <v>1.0065</v>
      </c>
      <c r="AB20" s="340">
        <f t="shared" si="2"/>
        <v>0.84809999999999997</v>
      </c>
      <c r="AC20" s="341">
        <f t="shared" si="3"/>
        <v>0.81299999999999994</v>
      </c>
      <c r="AD20" s="341">
        <f t="shared" si="4"/>
        <v>0.84030000000000005</v>
      </c>
      <c r="AE20" s="342">
        <f t="shared" si="5"/>
        <v>0.80552281570569517</v>
      </c>
      <c r="AF20" s="343">
        <f t="shared" si="6"/>
        <v>0.71899999999999997</v>
      </c>
      <c r="AG20" s="344">
        <f t="shared" si="7"/>
        <v>0.6754</v>
      </c>
      <c r="AH20" s="344">
        <f t="shared" si="8"/>
        <v>0.72899999999999998</v>
      </c>
      <c r="AI20" s="342">
        <f t="shared" si="9"/>
        <v>0.68479360222531283</v>
      </c>
      <c r="AJ20" s="343">
        <f t="shared" si="10"/>
        <v>0.9284</v>
      </c>
      <c r="AK20" s="344">
        <f t="shared" si="11"/>
        <v>0.89239999999999997</v>
      </c>
      <c r="AL20" s="344">
        <f t="shared" si="12"/>
        <v>0.92069999999999996</v>
      </c>
      <c r="AM20" s="342">
        <f t="shared" si="13"/>
        <v>0.88499857819905203</v>
      </c>
      <c r="AN20" s="343">
        <f t="shared" si="14"/>
        <v>1.0370999999999999</v>
      </c>
      <c r="AO20" s="344">
        <f t="shared" si="15"/>
        <v>1.0065</v>
      </c>
      <c r="AP20" s="344">
        <f t="shared" si="16"/>
        <v>1.0047999999999999</v>
      </c>
      <c r="AQ20" s="342">
        <f t="shared" si="17"/>
        <v>0.97515302285218397</v>
      </c>
      <c r="AR20" s="353" t="s">
        <v>1</v>
      </c>
      <c r="AS20" s="353" t="s">
        <v>1</v>
      </c>
      <c r="AT20" s="352"/>
    </row>
    <row r="21" spans="1:46" ht="13.5" customHeight="1" x14ac:dyDescent="0.2">
      <c r="A21" s="322">
        <v>16</v>
      </c>
      <c r="B21" s="365" t="s">
        <v>136</v>
      </c>
      <c r="C21" s="366" t="s">
        <v>60</v>
      </c>
      <c r="D21" s="367" t="s">
        <v>56</v>
      </c>
      <c r="E21" s="366">
        <v>14069</v>
      </c>
      <c r="F21" s="396" t="s">
        <v>137</v>
      </c>
      <c r="G21" s="369" t="s">
        <v>138</v>
      </c>
      <c r="H21" s="370" t="s">
        <v>1</v>
      </c>
      <c r="I21" s="371" t="s">
        <v>2</v>
      </c>
      <c r="J21" s="330" t="str">
        <f t="shared" si="19"/>
        <v>18:00</v>
      </c>
      <c r="K21" s="331" t="s">
        <v>160</v>
      </c>
      <c r="L21" s="355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0.65281074161680808</v>
      </c>
      <c r="M21" s="333">
        <f t="shared" si="0"/>
        <v>4.0717558872372474E-2</v>
      </c>
      <c r="N21" s="356">
        <f t="shared" si="1"/>
        <v>0.64</v>
      </c>
      <c r="O21" s="372">
        <v>90122776</v>
      </c>
      <c r="P21" s="336">
        <v>0.85780000000000001</v>
      </c>
      <c r="Q21" s="337">
        <v>0.71870000000000001</v>
      </c>
      <c r="R21" s="337">
        <v>0.94320000000000004</v>
      </c>
      <c r="S21" s="337">
        <v>1.0579000000000001</v>
      </c>
      <c r="T21" s="397">
        <v>0.83530000000000004</v>
      </c>
      <c r="U21" s="338">
        <v>0.71389999999999998</v>
      </c>
      <c r="V21" s="338">
        <v>0.91990000000000005</v>
      </c>
      <c r="W21" s="398">
        <f>V21*1.12161</f>
        <v>1.0317690390000001</v>
      </c>
      <c r="X21" s="339">
        <v>0.8095</v>
      </c>
      <c r="Y21" s="339">
        <v>0.65720000000000001</v>
      </c>
      <c r="Z21" s="339">
        <v>0.89049999999999996</v>
      </c>
      <c r="AA21" s="339">
        <v>1.0223</v>
      </c>
      <c r="AB21" s="340">
        <f t="shared" si="2"/>
        <v>0.85780000000000001</v>
      </c>
      <c r="AC21" s="341">
        <f t="shared" si="3"/>
        <v>0.8095</v>
      </c>
      <c r="AD21" s="341">
        <f t="shared" si="4"/>
        <v>0.83530000000000004</v>
      </c>
      <c r="AE21" s="342">
        <f t="shared" si="5"/>
        <v>0.78826690370715791</v>
      </c>
      <c r="AF21" s="343">
        <f t="shared" si="6"/>
        <v>0.71870000000000001</v>
      </c>
      <c r="AG21" s="344">
        <f t="shared" si="7"/>
        <v>0.65720000000000001</v>
      </c>
      <c r="AH21" s="344">
        <f t="shared" si="8"/>
        <v>0.71389999999999998</v>
      </c>
      <c r="AI21" s="342">
        <f t="shared" si="9"/>
        <v>0.65281074161680808</v>
      </c>
      <c r="AJ21" s="343">
        <f t="shared" si="10"/>
        <v>0.94320000000000004</v>
      </c>
      <c r="AK21" s="344">
        <f t="shared" si="11"/>
        <v>0.89049999999999996</v>
      </c>
      <c r="AL21" s="344">
        <f t="shared" si="12"/>
        <v>0.91990000000000005</v>
      </c>
      <c r="AM21" s="342">
        <f t="shared" si="13"/>
        <v>0.86850185538592017</v>
      </c>
      <c r="AN21" s="343">
        <f t="shared" si="14"/>
        <v>1.0579000000000001</v>
      </c>
      <c r="AO21" s="344">
        <f t="shared" si="15"/>
        <v>1.0223</v>
      </c>
      <c r="AP21" s="344">
        <f t="shared" si="16"/>
        <v>1.0317690390000001</v>
      </c>
      <c r="AQ21" s="399">
        <f t="shared" si="17"/>
        <v>0.99704838696445786</v>
      </c>
      <c r="AR21" s="370" t="s">
        <v>1</v>
      </c>
      <c r="AS21" s="370" t="s">
        <v>2</v>
      </c>
      <c r="AT21" s="352"/>
    </row>
    <row r="22" spans="1:46" ht="13.5" customHeight="1" x14ac:dyDescent="0.25">
      <c r="A22" s="346">
        <v>17</v>
      </c>
      <c r="B22" s="400" t="s">
        <v>112</v>
      </c>
      <c r="C22" s="348" t="s">
        <v>55</v>
      </c>
      <c r="D22" s="349" t="s">
        <v>56</v>
      </c>
      <c r="E22" s="350">
        <v>10775</v>
      </c>
      <c r="F22" s="347" t="s">
        <v>113</v>
      </c>
      <c r="G22" s="360" t="s">
        <v>114</v>
      </c>
      <c r="H22" s="346" t="s">
        <v>2</v>
      </c>
      <c r="I22" s="331" t="s">
        <v>1</v>
      </c>
      <c r="J22" s="330" t="str">
        <f t="shared" si="19"/>
        <v>18:10</v>
      </c>
      <c r="K22" s="381" t="s">
        <v>161</v>
      </c>
      <c r="L22" s="355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0.88690000000000002</v>
      </c>
      <c r="M22" s="333">
        <f t="shared" si="0"/>
        <v>4.2312520833333256E-2</v>
      </c>
      <c r="N22" s="334">
        <f t="shared" si="1"/>
        <v>0.68</v>
      </c>
      <c r="O22" s="357">
        <v>92826688</v>
      </c>
      <c r="P22" s="358">
        <v>1.0421</v>
      </c>
      <c r="Q22" s="359">
        <v>0.88690000000000002</v>
      </c>
      <c r="R22" s="359">
        <v>1.1438999999999999</v>
      </c>
      <c r="S22" s="337">
        <v>1.2708999999999999</v>
      </c>
      <c r="T22" s="338">
        <v>1.0256000000000001</v>
      </c>
      <c r="U22" s="375">
        <v>0.89149999999999996</v>
      </c>
      <c r="V22" s="375">
        <v>1.1241000000000001</v>
      </c>
      <c r="W22" s="375">
        <v>1.2339</v>
      </c>
      <c r="X22" s="339">
        <v>0.99870000000000003</v>
      </c>
      <c r="Y22" s="339">
        <v>0.83589999999999998</v>
      </c>
      <c r="Z22" s="339">
        <v>1.1023000000000001</v>
      </c>
      <c r="AA22" s="339">
        <v>1.2439</v>
      </c>
      <c r="AB22" s="340">
        <f t="shared" si="2"/>
        <v>1.0421</v>
      </c>
      <c r="AC22" s="341">
        <f t="shared" si="3"/>
        <v>0.99870000000000003</v>
      </c>
      <c r="AD22" s="341">
        <f t="shared" si="4"/>
        <v>1.0256000000000001</v>
      </c>
      <c r="AE22" s="342">
        <f t="shared" si="5"/>
        <v>0.98288717013722293</v>
      </c>
      <c r="AF22" s="343">
        <f t="shared" si="6"/>
        <v>0.88690000000000002</v>
      </c>
      <c r="AG22" s="344">
        <f t="shared" si="7"/>
        <v>0.83589999999999998</v>
      </c>
      <c r="AH22" s="344">
        <f t="shared" si="8"/>
        <v>0.89149999999999996</v>
      </c>
      <c r="AI22" s="342">
        <f t="shared" si="9"/>
        <v>0.84023548314353347</v>
      </c>
      <c r="AJ22" s="343">
        <f t="shared" si="10"/>
        <v>1.1438999999999999</v>
      </c>
      <c r="AK22" s="344">
        <f t="shared" si="11"/>
        <v>1.1023000000000001</v>
      </c>
      <c r="AL22" s="344">
        <f t="shared" si="12"/>
        <v>1.1241000000000001</v>
      </c>
      <c r="AM22" s="342">
        <f t="shared" si="13"/>
        <v>1.0832200629425652</v>
      </c>
      <c r="AN22" s="343">
        <f t="shared" si="14"/>
        <v>1.2708999999999999</v>
      </c>
      <c r="AO22" s="344">
        <f t="shared" si="15"/>
        <v>1.2439</v>
      </c>
      <c r="AP22" s="344">
        <f t="shared" si="16"/>
        <v>1.2339</v>
      </c>
      <c r="AQ22" s="342">
        <f t="shared" si="17"/>
        <v>1.2076860571248722</v>
      </c>
      <c r="AR22" s="346" t="s">
        <v>2</v>
      </c>
      <c r="AS22" s="346" t="s">
        <v>1</v>
      </c>
      <c r="AT22" s="352"/>
    </row>
    <row r="23" spans="1:46" ht="12.75" customHeight="1" x14ac:dyDescent="0.2">
      <c r="A23" s="346">
        <v>18</v>
      </c>
      <c r="B23" s="347" t="s">
        <v>100</v>
      </c>
      <c r="C23" s="348" t="s">
        <v>60</v>
      </c>
      <c r="D23" s="349" t="s">
        <v>56</v>
      </c>
      <c r="E23" s="350">
        <v>7055</v>
      </c>
      <c r="F23" s="347" t="s">
        <v>101</v>
      </c>
      <c r="G23" s="360" t="s">
        <v>102</v>
      </c>
      <c r="H23" s="353" t="s">
        <v>1</v>
      </c>
      <c r="I23" s="354" t="s">
        <v>2</v>
      </c>
      <c r="J23" s="330" t="str">
        <f t="shared" si="19"/>
        <v>18:00</v>
      </c>
      <c r="K23" s="331" t="s">
        <v>162</v>
      </c>
      <c r="L23" s="355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0.68311211835911223</v>
      </c>
      <c r="M23" s="333">
        <f t="shared" si="0"/>
        <v>4.2457315689680974E-2</v>
      </c>
      <c r="N23" s="334">
        <f t="shared" si="1"/>
        <v>0.72</v>
      </c>
      <c r="O23" s="357">
        <v>91649715</v>
      </c>
      <c r="P23" s="358">
        <v>0.88639999999999997</v>
      </c>
      <c r="Q23" s="359">
        <v>0.74350000000000005</v>
      </c>
      <c r="R23" s="359">
        <v>0.97319999999999995</v>
      </c>
      <c r="S23" s="359">
        <v>1.1003000000000001</v>
      </c>
      <c r="T23" s="338">
        <v>0.87360000000000004</v>
      </c>
      <c r="U23" s="338">
        <v>0.73939999999999995</v>
      </c>
      <c r="V23" s="338">
        <v>0.95889999999999997</v>
      </c>
      <c r="W23" s="338">
        <v>1.0704</v>
      </c>
      <c r="X23" s="361">
        <v>0.84260000000000002</v>
      </c>
      <c r="Y23" s="361">
        <v>0.68689999999999996</v>
      </c>
      <c r="Z23" s="361">
        <v>0.92720000000000002</v>
      </c>
      <c r="AA23" s="361">
        <v>1.0660000000000001</v>
      </c>
      <c r="AB23" s="340">
        <f t="shared" si="2"/>
        <v>0.88639999999999997</v>
      </c>
      <c r="AC23" s="341">
        <f t="shared" si="3"/>
        <v>0.84260000000000002</v>
      </c>
      <c r="AD23" s="341">
        <f t="shared" si="4"/>
        <v>0.87360000000000004</v>
      </c>
      <c r="AE23" s="342">
        <f t="shared" si="5"/>
        <v>0.83043249097472938</v>
      </c>
      <c r="AF23" s="343">
        <f t="shared" si="6"/>
        <v>0.74350000000000005</v>
      </c>
      <c r="AG23" s="344">
        <f t="shared" si="7"/>
        <v>0.68689999999999996</v>
      </c>
      <c r="AH23" s="344">
        <f t="shared" si="8"/>
        <v>0.73939999999999995</v>
      </c>
      <c r="AI23" s="342">
        <f t="shared" si="9"/>
        <v>0.68311211835911223</v>
      </c>
      <c r="AJ23" s="343">
        <f t="shared" si="10"/>
        <v>0.97319999999999995</v>
      </c>
      <c r="AK23" s="344">
        <f t="shared" si="11"/>
        <v>0.92720000000000002</v>
      </c>
      <c r="AL23" s="344">
        <f t="shared" si="12"/>
        <v>0.95889999999999997</v>
      </c>
      <c r="AM23" s="342">
        <f t="shared" si="13"/>
        <v>0.91357591450883679</v>
      </c>
      <c r="AN23" s="343">
        <f t="shared" si="14"/>
        <v>1.1003000000000001</v>
      </c>
      <c r="AO23" s="344">
        <f t="shared" si="15"/>
        <v>1.0660000000000001</v>
      </c>
      <c r="AP23" s="344">
        <f t="shared" si="16"/>
        <v>1.0704</v>
      </c>
      <c r="AQ23" s="342">
        <f t="shared" si="17"/>
        <v>1.037032082159411</v>
      </c>
      <c r="AR23" s="353" t="s">
        <v>1</v>
      </c>
      <c r="AS23" s="401" t="s">
        <v>1</v>
      </c>
      <c r="AT23" s="352"/>
    </row>
    <row r="24" spans="1:46" ht="13.5" customHeight="1" x14ac:dyDescent="0.2">
      <c r="A24" s="322">
        <v>19</v>
      </c>
      <c r="B24" s="347" t="s">
        <v>109</v>
      </c>
      <c r="C24" s="348" t="s">
        <v>60</v>
      </c>
      <c r="D24" s="349" t="s">
        <v>56</v>
      </c>
      <c r="E24" s="350">
        <v>15953</v>
      </c>
      <c r="F24" s="351" t="s">
        <v>110</v>
      </c>
      <c r="G24" s="348" t="s">
        <v>111</v>
      </c>
      <c r="H24" s="353" t="s">
        <v>2</v>
      </c>
      <c r="I24" s="354" t="s">
        <v>2</v>
      </c>
      <c r="J24" s="330" t="str">
        <f t="shared" si="19"/>
        <v>18:00</v>
      </c>
      <c r="K24" s="331" t="s">
        <v>163</v>
      </c>
      <c r="L24" s="355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0.72299999999999998</v>
      </c>
      <c r="M24" s="333">
        <f t="shared" si="0"/>
        <v>4.427538194444449E-2</v>
      </c>
      <c r="N24" s="356">
        <f t="shared" si="1"/>
        <v>0.76</v>
      </c>
      <c r="O24" s="357">
        <v>93087082</v>
      </c>
      <c r="P24" s="358">
        <v>0.88370000000000004</v>
      </c>
      <c r="Q24" s="359">
        <v>0.72299999999999998</v>
      </c>
      <c r="R24" s="359">
        <v>0.9758</v>
      </c>
      <c r="S24" s="359">
        <v>1.1155999999999999</v>
      </c>
      <c r="T24" s="338">
        <v>0.86919999999999997</v>
      </c>
      <c r="U24" s="338">
        <v>0.72689999999999999</v>
      </c>
      <c r="V24" s="338">
        <v>0.95879999999999999</v>
      </c>
      <c r="W24" s="338">
        <v>1.0753999999999999</v>
      </c>
      <c r="X24" s="361">
        <v>0.88370000000000004</v>
      </c>
      <c r="Y24" s="361">
        <v>0.72299999999999998</v>
      </c>
      <c r="Z24" s="361">
        <v>0.9758</v>
      </c>
      <c r="AA24" s="361">
        <v>1.1155999999999999</v>
      </c>
      <c r="AB24" s="340">
        <f t="shared" si="2"/>
        <v>0.88370000000000004</v>
      </c>
      <c r="AC24" s="341">
        <f t="shared" si="3"/>
        <v>0.88370000000000004</v>
      </c>
      <c r="AD24" s="341">
        <f t="shared" si="4"/>
        <v>0.86919999999999997</v>
      </c>
      <c r="AE24" s="342">
        <f t="shared" si="5"/>
        <v>0.86919999999999997</v>
      </c>
      <c r="AF24" s="343">
        <f t="shared" si="6"/>
        <v>0.72299999999999998</v>
      </c>
      <c r="AG24" s="344">
        <f t="shared" si="7"/>
        <v>0.72299999999999998</v>
      </c>
      <c r="AH24" s="344">
        <f t="shared" si="8"/>
        <v>0.72689999999999999</v>
      </c>
      <c r="AI24" s="342">
        <f t="shared" si="9"/>
        <v>0.72689999999999999</v>
      </c>
      <c r="AJ24" s="343">
        <f t="shared" si="10"/>
        <v>0.9758</v>
      </c>
      <c r="AK24" s="344">
        <f t="shared" si="11"/>
        <v>0.9758</v>
      </c>
      <c r="AL24" s="344">
        <f t="shared" si="12"/>
        <v>0.95879999999999999</v>
      </c>
      <c r="AM24" s="342">
        <f t="shared" si="13"/>
        <v>0.95879999999999999</v>
      </c>
      <c r="AN24" s="343">
        <f t="shared" si="14"/>
        <v>1.1155999999999999</v>
      </c>
      <c r="AO24" s="344">
        <f t="shared" si="15"/>
        <v>1.1155999999999999</v>
      </c>
      <c r="AP24" s="344">
        <f t="shared" si="16"/>
        <v>1.0753999999999999</v>
      </c>
      <c r="AQ24" s="342">
        <f t="shared" si="17"/>
        <v>1.0753999999999999</v>
      </c>
      <c r="AR24" s="346" t="s">
        <v>1</v>
      </c>
      <c r="AS24" s="346" t="s">
        <v>2</v>
      </c>
      <c r="AT24" s="352"/>
    </row>
    <row r="25" spans="1:46" ht="13.5" customHeight="1" x14ac:dyDescent="0.25">
      <c r="A25" s="346">
        <v>20</v>
      </c>
      <c r="B25" s="347" t="s">
        <v>128</v>
      </c>
      <c r="C25" s="348" t="s">
        <v>64</v>
      </c>
      <c r="D25" s="349" t="s">
        <v>56</v>
      </c>
      <c r="E25" s="350">
        <v>11733</v>
      </c>
      <c r="F25" s="347" t="s">
        <v>129</v>
      </c>
      <c r="G25" s="390" t="s">
        <v>130</v>
      </c>
      <c r="H25" s="346" t="s">
        <v>1</v>
      </c>
      <c r="I25" s="331" t="s">
        <v>1</v>
      </c>
      <c r="J25" s="330" t="str">
        <f t="shared" si="19"/>
        <v>18:10</v>
      </c>
      <c r="K25" s="331" t="s">
        <v>164</v>
      </c>
      <c r="L25" s="355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0.86839999999999995</v>
      </c>
      <c r="M25" s="333">
        <f t="shared" si="0"/>
        <v>4.4535652777777698E-2</v>
      </c>
      <c r="N25" s="356">
        <f t="shared" si="1"/>
        <v>0.8</v>
      </c>
      <c r="O25" s="400">
        <v>45065008</v>
      </c>
      <c r="P25" s="358">
        <v>1.0156000000000001</v>
      </c>
      <c r="Q25" s="359">
        <v>0.86370000000000002</v>
      </c>
      <c r="R25" s="359">
        <v>1.1149</v>
      </c>
      <c r="S25" s="359">
        <v>1.2424999999999999</v>
      </c>
      <c r="T25" s="338">
        <v>1.0042</v>
      </c>
      <c r="U25" s="338">
        <v>0.86839999999999995</v>
      </c>
      <c r="V25" s="338">
        <v>1.1021000000000001</v>
      </c>
      <c r="W25" s="338">
        <v>1.2130000000000001</v>
      </c>
      <c r="X25" s="361">
        <v>0.98160000000000003</v>
      </c>
      <c r="Y25" s="361">
        <v>0.82430000000000003</v>
      </c>
      <c r="Z25" s="361">
        <v>1.0821000000000001</v>
      </c>
      <c r="AA25" s="361">
        <v>1.2210000000000001</v>
      </c>
      <c r="AB25" s="340">
        <f t="shared" si="2"/>
        <v>1.0156000000000001</v>
      </c>
      <c r="AC25" s="341">
        <f t="shared" si="3"/>
        <v>0.98160000000000003</v>
      </c>
      <c r="AD25" s="341">
        <f t="shared" si="4"/>
        <v>1.0042</v>
      </c>
      <c r="AE25" s="342">
        <f t="shared" si="5"/>
        <v>0.9705816463174477</v>
      </c>
      <c r="AF25" s="343">
        <f t="shared" si="6"/>
        <v>0.86370000000000002</v>
      </c>
      <c r="AG25" s="344">
        <f t="shared" si="7"/>
        <v>0.82430000000000003</v>
      </c>
      <c r="AH25" s="344">
        <f t="shared" si="8"/>
        <v>0.86839999999999995</v>
      </c>
      <c r="AI25" s="342">
        <f t="shared" si="9"/>
        <v>0.82878559685075837</v>
      </c>
      <c r="AJ25" s="343">
        <f t="shared" si="10"/>
        <v>1.1149</v>
      </c>
      <c r="AK25" s="344">
        <f t="shared" si="11"/>
        <v>1.0821000000000001</v>
      </c>
      <c r="AL25" s="344">
        <f t="shared" si="12"/>
        <v>1.1021000000000001</v>
      </c>
      <c r="AM25" s="342">
        <f t="shared" si="13"/>
        <v>1.0696765718898558</v>
      </c>
      <c r="AN25" s="343">
        <f t="shared" si="14"/>
        <v>1.2424999999999999</v>
      </c>
      <c r="AO25" s="344">
        <f t="shared" si="15"/>
        <v>1.2210000000000001</v>
      </c>
      <c r="AP25" s="344">
        <f t="shared" si="16"/>
        <v>1.2130000000000001</v>
      </c>
      <c r="AQ25" s="342">
        <f t="shared" si="17"/>
        <v>1.1920104627766601</v>
      </c>
      <c r="AR25" s="346" t="s">
        <v>1</v>
      </c>
      <c r="AS25" s="346" t="s">
        <v>1</v>
      </c>
      <c r="AT25" s="352"/>
    </row>
    <row r="26" spans="1:46" ht="12.75" customHeight="1" x14ac:dyDescent="0.25">
      <c r="A26" s="346">
        <v>21</v>
      </c>
      <c r="B26" s="396" t="s">
        <v>134</v>
      </c>
      <c r="C26" s="402" t="s">
        <v>55</v>
      </c>
      <c r="D26" s="403" t="s">
        <v>56</v>
      </c>
      <c r="E26" s="404">
        <v>174</v>
      </c>
      <c r="F26" s="396" t="s">
        <v>85</v>
      </c>
      <c r="G26" s="405" t="s">
        <v>135</v>
      </c>
      <c r="H26" s="364" t="s">
        <v>2</v>
      </c>
      <c r="I26" s="406" t="s">
        <v>1</v>
      </c>
      <c r="J26" s="330" t="str">
        <f t="shared" si="19"/>
        <v>18:10</v>
      </c>
      <c r="K26" s="371" t="s">
        <v>164</v>
      </c>
      <c r="L26" s="355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0.88900000000000001</v>
      </c>
      <c r="M26" s="333">
        <f t="shared" si="0"/>
        <v>4.5592118055555478E-2</v>
      </c>
      <c r="N26" s="356">
        <f t="shared" si="1"/>
        <v>0.84</v>
      </c>
      <c r="O26" s="400">
        <v>92804000</v>
      </c>
      <c r="P26" s="358">
        <v>1.0174000000000001</v>
      </c>
      <c r="Q26" s="359">
        <v>0.88900000000000001</v>
      </c>
      <c r="R26" s="359">
        <v>1.1095999999999999</v>
      </c>
      <c r="S26" s="359">
        <v>1.2532000000000001</v>
      </c>
      <c r="T26" s="338">
        <v>0.97360000000000002</v>
      </c>
      <c r="U26" s="338">
        <v>0.8841</v>
      </c>
      <c r="V26" s="338">
        <v>1.0620000000000001</v>
      </c>
      <c r="W26" s="338">
        <v>1.1698</v>
      </c>
      <c r="X26" s="361">
        <v>0.94569999999999999</v>
      </c>
      <c r="Y26" s="361">
        <v>0.79790000000000005</v>
      </c>
      <c r="Z26" s="361">
        <v>1.0446</v>
      </c>
      <c r="AA26" s="361">
        <v>1.1926000000000001</v>
      </c>
      <c r="AB26" s="340">
        <f t="shared" si="2"/>
        <v>1.0174000000000001</v>
      </c>
      <c r="AC26" s="341">
        <f t="shared" si="3"/>
        <v>0.94569999999999999</v>
      </c>
      <c r="AD26" s="341">
        <f t="shared" si="4"/>
        <v>0.97360000000000002</v>
      </c>
      <c r="AE26" s="342">
        <f t="shared" si="5"/>
        <v>0.90498675054059363</v>
      </c>
      <c r="AF26" s="343">
        <f t="shared" si="6"/>
        <v>0.88900000000000001</v>
      </c>
      <c r="AG26" s="344">
        <f t="shared" si="7"/>
        <v>0.79790000000000005</v>
      </c>
      <c r="AH26" s="344">
        <f t="shared" si="8"/>
        <v>0.8841</v>
      </c>
      <c r="AI26" s="342">
        <f t="shared" si="9"/>
        <v>0.79350212598425196</v>
      </c>
      <c r="AJ26" s="343">
        <f t="shared" si="10"/>
        <v>1.1095999999999999</v>
      </c>
      <c r="AK26" s="344">
        <f t="shared" si="11"/>
        <v>1.0446</v>
      </c>
      <c r="AL26" s="344">
        <f t="shared" si="12"/>
        <v>1.0620000000000001</v>
      </c>
      <c r="AM26" s="342">
        <f t="shared" si="13"/>
        <v>0.99978839221341032</v>
      </c>
      <c r="AN26" s="343">
        <f t="shared" si="14"/>
        <v>1.2532000000000001</v>
      </c>
      <c r="AO26" s="344">
        <f t="shared" si="15"/>
        <v>1.1926000000000001</v>
      </c>
      <c r="AP26" s="344">
        <f t="shared" si="16"/>
        <v>1.1698</v>
      </c>
      <c r="AQ26" s="342">
        <f t="shared" si="17"/>
        <v>1.1132329077561443</v>
      </c>
      <c r="AR26" s="364" t="s">
        <v>2</v>
      </c>
      <c r="AS26" s="364" t="s">
        <v>1</v>
      </c>
      <c r="AT26" s="321"/>
    </row>
    <row r="27" spans="1:46" ht="12" customHeight="1" x14ac:dyDescent="0.2">
      <c r="A27" s="322">
        <v>22</v>
      </c>
      <c r="B27" s="396" t="s">
        <v>90</v>
      </c>
      <c r="C27" s="402" t="s">
        <v>64</v>
      </c>
      <c r="D27" s="403" t="s">
        <v>56</v>
      </c>
      <c r="E27" s="404">
        <v>660</v>
      </c>
      <c r="F27" s="396" t="s">
        <v>73</v>
      </c>
      <c r="G27" s="405" t="s">
        <v>91</v>
      </c>
      <c r="H27" s="364" t="s">
        <v>2</v>
      </c>
      <c r="I27" s="407" t="s">
        <v>1</v>
      </c>
      <c r="J27" s="362" t="s">
        <v>147</v>
      </c>
      <c r="K27" s="331" t="s">
        <v>165</v>
      </c>
      <c r="L27" s="332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0.71899999999999997</v>
      </c>
      <c r="M27" s="333">
        <f t="shared" si="0"/>
        <v>4.8507534722222141E-2</v>
      </c>
      <c r="N27" s="334">
        <f t="shared" si="1"/>
        <v>0.88</v>
      </c>
      <c r="O27" s="408">
        <v>92866708</v>
      </c>
      <c r="P27" s="358">
        <v>0.84809999999999997</v>
      </c>
      <c r="Q27" s="359">
        <v>0.71899999999999997</v>
      </c>
      <c r="R27" s="359">
        <v>0.9284</v>
      </c>
      <c r="S27" s="359">
        <v>1.0370999999999999</v>
      </c>
      <c r="T27" s="338">
        <v>0.84030000000000005</v>
      </c>
      <c r="U27" s="338">
        <v>0.72899999999999998</v>
      </c>
      <c r="V27" s="338">
        <v>0.92069999999999996</v>
      </c>
      <c r="W27" s="338">
        <v>1.0047999999999999</v>
      </c>
      <c r="X27" s="339">
        <v>0.81299999999999994</v>
      </c>
      <c r="Y27" s="339">
        <v>0.6754</v>
      </c>
      <c r="Z27" s="339">
        <v>0.89239999999999997</v>
      </c>
      <c r="AA27" s="339">
        <v>1.0065</v>
      </c>
      <c r="AB27" s="340">
        <f t="shared" si="2"/>
        <v>0.84809999999999997</v>
      </c>
      <c r="AC27" s="341">
        <f t="shared" si="3"/>
        <v>0.81299999999999994</v>
      </c>
      <c r="AD27" s="341">
        <f t="shared" si="4"/>
        <v>0.84030000000000005</v>
      </c>
      <c r="AE27" s="342">
        <f t="shared" si="5"/>
        <v>0.80552281570569517</v>
      </c>
      <c r="AF27" s="343">
        <f t="shared" si="6"/>
        <v>0.71899999999999997</v>
      </c>
      <c r="AG27" s="344">
        <f t="shared" si="7"/>
        <v>0.6754</v>
      </c>
      <c r="AH27" s="344">
        <f t="shared" si="8"/>
        <v>0.72899999999999998</v>
      </c>
      <c r="AI27" s="342">
        <f t="shared" si="9"/>
        <v>0.68479360222531283</v>
      </c>
      <c r="AJ27" s="343">
        <f t="shared" si="10"/>
        <v>0.9284</v>
      </c>
      <c r="AK27" s="344">
        <f t="shared" si="11"/>
        <v>0.89239999999999997</v>
      </c>
      <c r="AL27" s="344">
        <f t="shared" si="12"/>
        <v>0.92069999999999996</v>
      </c>
      <c r="AM27" s="342">
        <f t="shared" si="13"/>
        <v>0.88499857819905203</v>
      </c>
      <c r="AN27" s="343">
        <f t="shared" si="14"/>
        <v>1.0370999999999999</v>
      </c>
      <c r="AO27" s="344">
        <f t="shared" si="15"/>
        <v>1.0065</v>
      </c>
      <c r="AP27" s="344">
        <f t="shared" si="16"/>
        <v>1.0047999999999999</v>
      </c>
      <c r="AQ27" s="342">
        <f t="shared" si="17"/>
        <v>0.97515302285218397</v>
      </c>
      <c r="AR27" s="364" t="s">
        <v>2</v>
      </c>
      <c r="AS27" s="364" t="s">
        <v>1</v>
      </c>
      <c r="AT27" s="321"/>
    </row>
    <row r="28" spans="1:46" ht="12.75" customHeight="1" x14ac:dyDescent="0.2">
      <c r="A28" s="346">
        <v>23</v>
      </c>
      <c r="B28" s="347" t="s">
        <v>115</v>
      </c>
      <c r="C28" s="348" t="s">
        <v>64</v>
      </c>
      <c r="D28" s="349" t="s">
        <v>56</v>
      </c>
      <c r="E28" s="350">
        <v>13911</v>
      </c>
      <c r="F28" s="347" t="s">
        <v>116</v>
      </c>
      <c r="G28" s="390" t="s">
        <v>117</v>
      </c>
      <c r="H28" s="353" t="s">
        <v>2</v>
      </c>
      <c r="I28" s="354" t="s">
        <v>1</v>
      </c>
      <c r="J28" s="330" t="str">
        <f>IF(P28&lt;0.97,"18:00","18:10")</f>
        <v>18:10</v>
      </c>
      <c r="K28" s="331" t="s">
        <v>166</v>
      </c>
      <c r="L28" s="355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0.90639999999999998</v>
      </c>
      <c r="M28" s="333">
        <f t="shared" si="0"/>
        <v>5.2537629629629455E-2</v>
      </c>
      <c r="N28" s="356">
        <f t="shared" si="1"/>
        <v>0.92</v>
      </c>
      <c r="O28" s="363">
        <v>97531861</v>
      </c>
      <c r="P28" s="358">
        <v>1.0359</v>
      </c>
      <c r="Q28" s="359">
        <v>0.90639999999999998</v>
      </c>
      <c r="R28" s="359">
        <v>1.133</v>
      </c>
      <c r="S28" s="359">
        <v>1.2588999999999999</v>
      </c>
      <c r="T28" s="338">
        <v>1.0166999999999999</v>
      </c>
      <c r="U28" s="338">
        <v>0.90939999999999999</v>
      </c>
      <c r="V28" s="338">
        <v>1.1133</v>
      </c>
      <c r="W28" s="338">
        <v>1.2204999999999999</v>
      </c>
      <c r="X28" s="339">
        <v>0.95760000000000001</v>
      </c>
      <c r="Y28" s="339">
        <v>0.79369999999999996</v>
      </c>
      <c r="Z28" s="339">
        <v>1.0567</v>
      </c>
      <c r="AA28" s="339">
        <v>1.2055</v>
      </c>
      <c r="AB28" s="340">
        <f t="shared" si="2"/>
        <v>1.0359</v>
      </c>
      <c r="AC28" s="341">
        <f t="shared" si="3"/>
        <v>0.95760000000000001</v>
      </c>
      <c r="AD28" s="341">
        <f t="shared" si="4"/>
        <v>1.0166999999999999</v>
      </c>
      <c r="AE28" s="342">
        <f t="shared" si="5"/>
        <v>0.93985125977410944</v>
      </c>
      <c r="AF28" s="343">
        <f t="shared" si="6"/>
        <v>0.90639999999999998</v>
      </c>
      <c r="AG28" s="344">
        <f t="shared" si="7"/>
        <v>0.79369999999999996</v>
      </c>
      <c r="AH28" s="344">
        <f t="shared" si="8"/>
        <v>0.90939999999999999</v>
      </c>
      <c r="AI28" s="342">
        <f t="shared" si="9"/>
        <v>0.79632698587819939</v>
      </c>
      <c r="AJ28" s="343">
        <f t="shared" si="10"/>
        <v>1.133</v>
      </c>
      <c r="AK28" s="344">
        <f t="shared" si="11"/>
        <v>1.0567</v>
      </c>
      <c r="AL28" s="344">
        <f t="shared" si="12"/>
        <v>1.1133</v>
      </c>
      <c r="AM28" s="342">
        <f t="shared" si="13"/>
        <v>1.0383266637246249</v>
      </c>
      <c r="AN28" s="343">
        <f t="shared" si="14"/>
        <v>1.2588999999999999</v>
      </c>
      <c r="AO28" s="344">
        <f t="shared" si="15"/>
        <v>1.2055</v>
      </c>
      <c r="AP28" s="344">
        <f t="shared" si="16"/>
        <v>1.2204999999999999</v>
      </c>
      <c r="AQ28" s="342">
        <f t="shared" si="17"/>
        <v>1.1687288505838431</v>
      </c>
      <c r="AR28" s="345" t="s">
        <v>2</v>
      </c>
      <c r="AS28" s="345" t="s">
        <v>1</v>
      </c>
    </row>
    <row r="29" spans="1:46" ht="12.75" customHeight="1" x14ac:dyDescent="0.2">
      <c r="A29" s="346">
        <v>24</v>
      </c>
      <c r="B29" s="347" t="s">
        <v>131</v>
      </c>
      <c r="C29" s="348" t="s">
        <v>55</v>
      </c>
      <c r="D29" s="349" t="s">
        <v>56</v>
      </c>
      <c r="E29" s="350">
        <v>7355</v>
      </c>
      <c r="F29" s="347" t="s">
        <v>132</v>
      </c>
      <c r="G29" s="360" t="s">
        <v>133</v>
      </c>
      <c r="H29" s="353" t="s">
        <v>2</v>
      </c>
      <c r="I29" s="409" t="s">
        <v>1</v>
      </c>
      <c r="J29" s="330" t="str">
        <f>IF(P29&lt;0.97,"18:00","18:10")</f>
        <v>18:10</v>
      </c>
      <c r="K29" s="331" t="s">
        <v>167</v>
      </c>
      <c r="L29" s="355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0.93279999999999996</v>
      </c>
      <c r="M29" s="333">
        <f t="shared" si="0"/>
        <v>5.7393111111111068E-2</v>
      </c>
      <c r="N29" s="356">
        <f t="shared" si="1"/>
        <v>0.96</v>
      </c>
      <c r="O29" s="260">
        <v>91633451</v>
      </c>
      <c r="P29" s="358">
        <v>1.0812999999999999</v>
      </c>
      <c r="Q29" s="359">
        <v>0.93279999999999996</v>
      </c>
      <c r="R29" s="359">
        <v>1.1823999999999999</v>
      </c>
      <c r="S29" s="359">
        <v>1.3090999999999999</v>
      </c>
      <c r="T29" s="338">
        <v>1.0658000000000001</v>
      </c>
      <c r="U29" s="338">
        <v>0.93669999999999998</v>
      </c>
      <c r="V29" s="338">
        <v>1.1637</v>
      </c>
      <c r="W29" s="338">
        <v>1.2786999999999999</v>
      </c>
      <c r="X29" s="361">
        <v>1.0212000000000001</v>
      </c>
      <c r="Y29" s="361">
        <v>0.85580000000000001</v>
      </c>
      <c r="Z29" s="361">
        <v>1.1267</v>
      </c>
      <c r="AA29" s="361">
        <v>1.2775000000000001</v>
      </c>
      <c r="AB29" s="340">
        <f t="shared" si="2"/>
        <v>1.0812999999999999</v>
      </c>
      <c r="AC29" s="341">
        <f t="shared" si="3"/>
        <v>1.0212000000000001</v>
      </c>
      <c r="AD29" s="341">
        <f t="shared" si="4"/>
        <v>1.0658000000000001</v>
      </c>
      <c r="AE29" s="342">
        <f t="shared" si="5"/>
        <v>1.0065615092943681</v>
      </c>
      <c r="AF29" s="343">
        <f t="shared" si="6"/>
        <v>0.93279999999999996</v>
      </c>
      <c r="AG29" s="344">
        <f t="shared" si="7"/>
        <v>0.85580000000000001</v>
      </c>
      <c r="AH29" s="344">
        <f t="shared" si="8"/>
        <v>0.93669999999999998</v>
      </c>
      <c r="AI29" s="342">
        <f t="shared" si="9"/>
        <v>0.85937806603773592</v>
      </c>
      <c r="AJ29" s="343">
        <f t="shared" si="10"/>
        <v>1.1823999999999999</v>
      </c>
      <c r="AK29" s="344">
        <f t="shared" si="11"/>
        <v>1.1267</v>
      </c>
      <c r="AL29" s="344">
        <f t="shared" si="12"/>
        <v>1.1637</v>
      </c>
      <c r="AM29" s="342">
        <f t="shared" si="13"/>
        <v>1.1088809117050069</v>
      </c>
      <c r="AN29" s="343">
        <f t="shared" si="14"/>
        <v>1.3090999999999999</v>
      </c>
      <c r="AO29" s="344">
        <f t="shared" si="15"/>
        <v>1.2775000000000001</v>
      </c>
      <c r="AP29" s="344">
        <f t="shared" si="16"/>
        <v>1.2786999999999999</v>
      </c>
      <c r="AQ29" s="342">
        <f t="shared" si="17"/>
        <v>1.24783381712627</v>
      </c>
      <c r="AR29" s="353" t="s">
        <v>2</v>
      </c>
      <c r="AS29" s="401" t="s">
        <v>1</v>
      </c>
      <c r="AT29" s="352"/>
    </row>
    <row r="30" spans="1:46" ht="12.75" customHeight="1" x14ac:dyDescent="0.2">
      <c r="A30" s="322">
        <v>25</v>
      </c>
      <c r="B30" s="327" t="s">
        <v>168</v>
      </c>
      <c r="C30" s="410" t="s">
        <v>60</v>
      </c>
      <c r="D30" s="325" t="s">
        <v>56</v>
      </c>
      <c r="E30" s="326">
        <v>914</v>
      </c>
      <c r="F30" s="327" t="s">
        <v>169</v>
      </c>
      <c r="G30" s="411" t="s">
        <v>170</v>
      </c>
      <c r="H30" s="345" t="s">
        <v>2</v>
      </c>
      <c r="I30" s="412" t="s">
        <v>2</v>
      </c>
      <c r="J30" s="330" t="str">
        <f>IF(P30&lt;0.97,"18:00","18:10")</f>
        <v>18:00</v>
      </c>
      <c r="K30" s="331" t="s">
        <v>171</v>
      </c>
      <c r="L30" s="332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0.67390000000000005</v>
      </c>
      <c r="M30" s="331" t="s">
        <v>171</v>
      </c>
      <c r="N30" s="334">
        <f t="shared" si="1"/>
        <v>1</v>
      </c>
      <c r="O30" s="335">
        <v>48608170</v>
      </c>
      <c r="P30" s="358">
        <v>0.83299999999999996</v>
      </c>
      <c r="Q30" s="359">
        <v>0.70069999999999999</v>
      </c>
      <c r="R30" s="359">
        <v>0.91379999999999995</v>
      </c>
      <c r="S30" s="359">
        <v>1.0219</v>
      </c>
      <c r="T30" s="338">
        <v>0.82699999999999996</v>
      </c>
      <c r="U30" s="338">
        <v>0.70689999999999997</v>
      </c>
      <c r="V30" s="338">
        <v>0.90769999999999995</v>
      </c>
      <c r="W30" s="338">
        <v>0.99560000000000004</v>
      </c>
      <c r="X30" s="339">
        <v>0.81069999999999998</v>
      </c>
      <c r="Y30" s="339">
        <v>0.67390000000000005</v>
      </c>
      <c r="Z30" s="339">
        <v>0.89039999999999997</v>
      </c>
      <c r="AA30" s="339">
        <v>1.0041</v>
      </c>
      <c r="AB30" s="340">
        <f t="shared" si="2"/>
        <v>0.83299999999999996</v>
      </c>
      <c r="AC30" s="341">
        <f t="shared" si="3"/>
        <v>0.81069999999999998</v>
      </c>
      <c r="AD30" s="341">
        <f t="shared" si="4"/>
        <v>0.82699999999999996</v>
      </c>
      <c r="AE30" s="342">
        <f t="shared" si="5"/>
        <v>0.80486062424969984</v>
      </c>
      <c r="AF30" s="343">
        <f t="shared" si="6"/>
        <v>0.70069999999999999</v>
      </c>
      <c r="AG30" s="344">
        <f t="shared" si="7"/>
        <v>0.67390000000000005</v>
      </c>
      <c r="AH30" s="344">
        <f t="shared" si="8"/>
        <v>0.70689999999999997</v>
      </c>
      <c r="AI30" s="342">
        <f t="shared" si="9"/>
        <v>0.67986286570572296</v>
      </c>
      <c r="AJ30" s="343">
        <f t="shared" si="10"/>
        <v>0.91379999999999995</v>
      </c>
      <c r="AK30" s="344">
        <f t="shared" si="11"/>
        <v>0.89039999999999997</v>
      </c>
      <c r="AL30" s="344">
        <f t="shared" si="12"/>
        <v>0.90769999999999995</v>
      </c>
      <c r="AM30" s="342">
        <f t="shared" si="13"/>
        <v>0.88445620485883125</v>
      </c>
      <c r="AN30" s="343">
        <f t="shared" si="14"/>
        <v>1.0219</v>
      </c>
      <c r="AO30" s="344">
        <f t="shared" si="15"/>
        <v>1.0041</v>
      </c>
      <c r="AP30" s="344">
        <f t="shared" si="16"/>
        <v>0.99560000000000004</v>
      </c>
      <c r="AQ30" s="342">
        <f t="shared" si="17"/>
        <v>0.97825810744691266</v>
      </c>
      <c r="AR30" s="345" t="s">
        <v>2</v>
      </c>
      <c r="AS30" s="345" t="s">
        <v>2</v>
      </c>
    </row>
    <row r="31" spans="1:46" ht="12.75" customHeight="1" x14ac:dyDescent="0.2">
      <c r="A31" s="249"/>
      <c r="B31" s="258"/>
      <c r="C31" s="249"/>
      <c r="D31" s="248"/>
      <c r="E31" s="249"/>
      <c r="F31" s="258"/>
      <c r="G31" s="258"/>
      <c r="H31" s="248"/>
      <c r="I31" s="248"/>
      <c r="J31" s="249"/>
      <c r="K31" s="248"/>
      <c r="L31" s="249"/>
      <c r="AR31" s="248"/>
      <c r="AS31" s="248"/>
    </row>
    <row r="32" spans="1:46" ht="12.75" customHeight="1" x14ac:dyDescent="0.2">
      <c r="A32" s="249"/>
      <c r="B32" s="258"/>
      <c r="C32" s="249"/>
      <c r="D32" s="248"/>
      <c r="E32" s="249"/>
      <c r="F32" s="258"/>
      <c r="G32" s="258"/>
      <c r="H32" s="248"/>
      <c r="I32" s="248"/>
      <c r="J32" s="249"/>
      <c r="K32" s="248"/>
      <c r="L32" s="249"/>
      <c r="AR32" s="248"/>
      <c r="AS32" s="248"/>
    </row>
    <row r="33" spans="1:45" ht="12.75" customHeight="1" x14ac:dyDescent="0.2">
      <c r="A33" s="249"/>
      <c r="B33" s="258"/>
      <c r="C33" s="249"/>
      <c r="D33" s="248"/>
      <c r="E33" s="249"/>
      <c r="F33" s="258"/>
      <c r="G33" s="258"/>
      <c r="H33" s="248"/>
      <c r="I33" s="248"/>
      <c r="J33" s="249"/>
      <c r="K33" s="248"/>
      <c r="L33" s="249"/>
      <c r="AR33" s="248"/>
      <c r="AS33" s="248"/>
    </row>
    <row r="34" spans="1:45" ht="12.75" customHeight="1" x14ac:dyDescent="0.2">
      <c r="A34" s="249"/>
      <c r="B34" s="258"/>
      <c r="C34" s="249"/>
      <c r="D34" s="248"/>
      <c r="E34" s="249"/>
      <c r="F34" s="258"/>
      <c r="G34" s="258"/>
      <c r="H34" s="248"/>
      <c r="I34" s="248"/>
      <c r="J34" s="249"/>
      <c r="K34" s="248"/>
      <c r="L34" s="249"/>
      <c r="AR34" s="248"/>
      <c r="AS34" s="248"/>
    </row>
    <row r="35" spans="1:45" ht="12.75" customHeight="1" x14ac:dyDescent="0.2">
      <c r="A35" s="249"/>
      <c r="B35" s="258"/>
      <c r="C35" s="249"/>
      <c r="D35" s="248"/>
      <c r="E35" s="249"/>
      <c r="F35" s="258"/>
      <c r="G35" s="258"/>
      <c r="H35" s="248"/>
      <c r="I35" s="248"/>
      <c r="J35" s="249"/>
      <c r="K35" s="248"/>
      <c r="L35" s="249"/>
      <c r="AR35" s="248"/>
      <c r="AS35" s="248"/>
    </row>
    <row r="36" spans="1:45" ht="12.75" customHeight="1" x14ac:dyDescent="0.2">
      <c r="A36" s="249"/>
      <c r="B36" s="258"/>
      <c r="C36" s="249"/>
      <c r="D36" s="248"/>
      <c r="E36" s="249"/>
      <c r="F36" s="258"/>
      <c r="G36" s="258"/>
      <c r="H36" s="248"/>
      <c r="I36" s="248"/>
      <c r="J36" s="249"/>
      <c r="K36" s="248"/>
      <c r="L36" s="249"/>
      <c r="AR36" s="248"/>
      <c r="AS36" s="248"/>
    </row>
    <row r="37" spans="1:45" ht="12.75" customHeight="1" x14ac:dyDescent="0.2">
      <c r="A37" s="249"/>
      <c r="B37" s="258"/>
      <c r="C37" s="249"/>
      <c r="D37" s="248"/>
      <c r="E37" s="249"/>
      <c r="F37" s="258"/>
      <c r="G37" s="258"/>
      <c r="H37" s="248"/>
      <c r="I37" s="248"/>
      <c r="J37" s="249"/>
      <c r="K37" s="248"/>
      <c r="L37" s="249"/>
      <c r="AR37" s="248"/>
      <c r="AS37" s="248"/>
    </row>
    <row r="38" spans="1:45" ht="12.75" customHeight="1" x14ac:dyDescent="0.2">
      <c r="A38" s="249"/>
      <c r="B38" s="258"/>
      <c r="C38" s="249"/>
      <c r="D38" s="248"/>
      <c r="E38" s="249"/>
      <c r="F38" s="258"/>
      <c r="G38" s="258"/>
      <c r="H38" s="248"/>
      <c r="I38" s="248"/>
      <c r="J38" s="249"/>
      <c r="K38" s="248"/>
      <c r="L38" s="249"/>
      <c r="AR38" s="248"/>
      <c r="AS38" s="248"/>
    </row>
    <row r="39" spans="1:45" ht="12.75" customHeight="1" x14ac:dyDescent="0.2">
      <c r="A39" s="249"/>
      <c r="B39" s="258"/>
      <c r="C39" s="249"/>
      <c r="D39" s="248"/>
      <c r="E39" s="249"/>
      <c r="F39" s="258"/>
      <c r="G39" s="258"/>
      <c r="H39" s="248"/>
      <c r="I39" s="248"/>
      <c r="J39" s="249"/>
      <c r="K39" s="248"/>
      <c r="L39" s="249"/>
      <c r="AR39" s="248"/>
      <c r="AS39" s="248"/>
    </row>
    <row r="40" spans="1:45" ht="12.75" customHeight="1" x14ac:dyDescent="0.2">
      <c r="A40" s="249"/>
      <c r="B40" s="258"/>
      <c r="C40" s="249"/>
      <c r="D40" s="248"/>
      <c r="E40" s="249"/>
      <c r="F40" s="258"/>
      <c r="G40" s="258"/>
      <c r="H40" s="248"/>
      <c r="I40" s="248"/>
      <c r="J40" s="249"/>
      <c r="K40" s="248"/>
      <c r="L40" s="249"/>
      <c r="AR40" s="248"/>
      <c r="AS40" s="248"/>
    </row>
    <row r="41" spans="1:45" ht="12.75" customHeight="1" x14ac:dyDescent="0.2">
      <c r="A41" s="249"/>
      <c r="B41" s="258"/>
      <c r="C41" s="249"/>
      <c r="D41" s="248"/>
      <c r="E41" s="249"/>
      <c r="F41" s="258"/>
      <c r="G41" s="258"/>
      <c r="H41" s="248"/>
      <c r="I41" s="248"/>
      <c r="J41" s="249"/>
      <c r="K41" s="248"/>
      <c r="L41" s="249"/>
      <c r="AR41" s="248"/>
      <c r="AS41" s="248"/>
    </row>
    <row r="42" spans="1:45" ht="12.75" customHeight="1" x14ac:dyDescent="0.2">
      <c r="A42" s="249"/>
      <c r="B42" s="258"/>
      <c r="C42" s="249"/>
      <c r="D42" s="248"/>
      <c r="E42" s="249"/>
      <c r="F42" s="258"/>
      <c r="G42" s="258"/>
      <c r="H42" s="248"/>
      <c r="I42" s="248"/>
      <c r="J42" s="249"/>
      <c r="K42" s="248"/>
      <c r="L42" s="249"/>
      <c r="AR42" s="248"/>
      <c r="AS42" s="248"/>
    </row>
    <row r="43" spans="1:45" ht="12.75" customHeight="1" x14ac:dyDescent="0.2">
      <c r="A43" s="249"/>
      <c r="B43" s="258"/>
      <c r="C43" s="249"/>
      <c r="D43" s="248"/>
      <c r="E43" s="249"/>
      <c r="F43" s="258"/>
      <c r="G43" s="258"/>
      <c r="H43" s="248"/>
      <c r="I43" s="248"/>
      <c r="J43" s="249"/>
      <c r="K43" s="248"/>
      <c r="L43" s="249"/>
      <c r="AR43" s="248"/>
      <c r="AS43" s="248"/>
    </row>
    <row r="44" spans="1:45" ht="12.75" customHeight="1" x14ac:dyDescent="0.2">
      <c r="A44" s="249"/>
      <c r="B44" s="258"/>
      <c r="C44" s="249"/>
      <c r="D44" s="248"/>
      <c r="E44" s="249"/>
      <c r="F44" s="258"/>
      <c r="G44" s="258"/>
      <c r="H44" s="248"/>
      <c r="I44" s="248"/>
      <c r="J44" s="249"/>
      <c r="K44" s="248"/>
      <c r="L44" s="249"/>
      <c r="AR44" s="248"/>
      <c r="AS44" s="248"/>
    </row>
    <row r="45" spans="1:45" ht="12.75" customHeight="1" x14ac:dyDescent="0.2">
      <c r="A45" s="249"/>
      <c r="B45" s="258"/>
      <c r="C45" s="249"/>
      <c r="D45" s="248"/>
      <c r="E45" s="249"/>
      <c r="F45" s="258"/>
      <c r="G45" s="258"/>
      <c r="H45" s="248"/>
      <c r="I45" s="248"/>
      <c r="J45" s="249"/>
      <c r="K45" s="248"/>
      <c r="L45" s="249"/>
      <c r="AR45" s="248"/>
      <c r="AS45" s="248"/>
    </row>
    <row r="46" spans="1:45" ht="12.75" customHeight="1" x14ac:dyDescent="0.2">
      <c r="A46" s="249"/>
      <c r="B46" s="258"/>
      <c r="C46" s="249"/>
      <c r="D46" s="248"/>
      <c r="E46" s="249"/>
      <c r="F46" s="258"/>
      <c r="G46" s="258"/>
      <c r="H46" s="248"/>
      <c r="I46" s="248"/>
      <c r="J46" s="249"/>
      <c r="K46" s="248"/>
      <c r="L46" s="249"/>
      <c r="AR46" s="248"/>
      <c r="AS46" s="248"/>
    </row>
    <row r="47" spans="1:45" ht="12.75" customHeight="1" x14ac:dyDescent="0.2">
      <c r="A47" s="249"/>
      <c r="B47" s="258"/>
      <c r="C47" s="249"/>
      <c r="D47" s="248"/>
      <c r="E47" s="249"/>
      <c r="F47" s="258"/>
      <c r="G47" s="258"/>
      <c r="H47" s="248"/>
      <c r="I47" s="248"/>
      <c r="J47" s="249"/>
      <c r="K47" s="248"/>
      <c r="L47" s="249"/>
      <c r="AR47" s="248"/>
      <c r="AS47" s="248"/>
    </row>
    <row r="48" spans="1:45" ht="12.75" customHeight="1" x14ac:dyDescent="0.2">
      <c r="A48" s="249"/>
      <c r="B48" s="258"/>
      <c r="C48" s="249"/>
      <c r="D48" s="248"/>
      <c r="E48" s="249"/>
      <c r="F48" s="258"/>
      <c r="G48" s="258"/>
      <c r="H48" s="248"/>
      <c r="I48" s="248"/>
      <c r="J48" s="249"/>
      <c r="K48" s="248"/>
      <c r="L48" s="249"/>
      <c r="AR48" s="248"/>
      <c r="AS48" s="248"/>
    </row>
    <row r="49" spans="1:45" ht="12.75" customHeight="1" x14ac:dyDescent="0.2">
      <c r="A49" s="249"/>
      <c r="B49" s="258"/>
      <c r="C49" s="249"/>
      <c r="D49" s="248"/>
      <c r="E49" s="249"/>
      <c r="F49" s="258"/>
      <c r="G49" s="258"/>
      <c r="H49" s="248"/>
      <c r="I49" s="248"/>
      <c r="J49" s="249"/>
      <c r="K49" s="248"/>
      <c r="L49" s="249"/>
      <c r="AR49" s="248"/>
      <c r="AS49" s="248"/>
    </row>
    <row r="50" spans="1:45" ht="12.75" customHeight="1" x14ac:dyDescent="0.2">
      <c r="A50" s="249"/>
      <c r="B50" s="258"/>
      <c r="C50" s="249"/>
      <c r="D50" s="248"/>
      <c r="E50" s="249"/>
      <c r="F50" s="258"/>
      <c r="G50" s="258"/>
      <c r="H50" s="248"/>
      <c r="I50" s="248"/>
      <c r="J50" s="249"/>
      <c r="K50" s="248"/>
      <c r="L50" s="249"/>
      <c r="AR50" s="248"/>
      <c r="AS50" s="248"/>
    </row>
    <row r="51" spans="1:45" ht="12.75" customHeight="1" x14ac:dyDescent="0.2">
      <c r="A51" s="249"/>
      <c r="B51" s="258"/>
      <c r="C51" s="249"/>
      <c r="D51" s="248"/>
      <c r="E51" s="249"/>
      <c r="F51" s="258"/>
      <c r="G51" s="258"/>
      <c r="H51" s="248"/>
      <c r="I51" s="248"/>
      <c r="J51" s="249"/>
      <c r="K51" s="248"/>
      <c r="L51" s="249"/>
      <c r="AR51" s="248"/>
      <c r="AS51" s="248"/>
    </row>
    <row r="52" spans="1:45" ht="12.75" customHeight="1" x14ac:dyDescent="0.2">
      <c r="A52" s="249"/>
      <c r="B52" s="258"/>
      <c r="C52" s="249"/>
      <c r="D52" s="248"/>
      <c r="E52" s="249"/>
      <c r="F52" s="258"/>
      <c r="G52" s="258"/>
      <c r="H52" s="248"/>
      <c r="I52" s="248"/>
      <c r="J52" s="249"/>
      <c r="K52" s="248"/>
      <c r="L52" s="249"/>
      <c r="AR52" s="248"/>
      <c r="AS52" s="248"/>
    </row>
    <row r="53" spans="1:45" ht="12.75" customHeight="1" x14ac:dyDescent="0.2">
      <c r="A53" s="249"/>
      <c r="B53" s="258"/>
      <c r="C53" s="249"/>
      <c r="D53" s="248"/>
      <c r="E53" s="249"/>
      <c r="F53" s="258"/>
      <c r="G53" s="258"/>
      <c r="H53" s="248"/>
      <c r="I53" s="248"/>
      <c r="J53" s="249"/>
      <c r="K53" s="248"/>
      <c r="L53" s="249"/>
      <c r="AR53" s="248"/>
      <c r="AS53" s="248"/>
    </row>
    <row r="54" spans="1:45" ht="12.75" customHeight="1" x14ac:dyDescent="0.2">
      <c r="A54" s="249"/>
      <c r="B54" s="258"/>
      <c r="C54" s="249"/>
      <c r="D54" s="248"/>
      <c r="E54" s="249"/>
      <c r="F54" s="258"/>
      <c r="G54" s="258"/>
      <c r="H54" s="248"/>
      <c r="I54" s="248"/>
      <c r="J54" s="249"/>
      <c r="K54" s="248"/>
      <c r="L54" s="249"/>
      <c r="AR54" s="248"/>
      <c r="AS54" s="248"/>
    </row>
    <row r="55" spans="1:45" ht="12.75" customHeight="1" x14ac:dyDescent="0.2">
      <c r="A55" s="249"/>
      <c r="B55" s="258"/>
      <c r="C55" s="249"/>
      <c r="D55" s="248"/>
      <c r="E55" s="249"/>
      <c r="F55" s="258"/>
      <c r="G55" s="258"/>
      <c r="H55" s="248"/>
      <c r="I55" s="248"/>
      <c r="J55" s="249"/>
      <c r="K55" s="248"/>
      <c r="L55" s="249"/>
      <c r="AR55" s="248"/>
      <c r="AS55" s="248"/>
    </row>
    <row r="56" spans="1:45" ht="12.75" customHeight="1" x14ac:dyDescent="0.2">
      <c r="A56" s="249"/>
      <c r="B56" s="258"/>
      <c r="C56" s="249"/>
      <c r="D56" s="248"/>
      <c r="E56" s="249"/>
      <c r="F56" s="258"/>
      <c r="G56" s="258"/>
      <c r="H56" s="248"/>
      <c r="I56" s="248"/>
      <c r="J56" s="249"/>
      <c r="K56" s="248"/>
      <c r="L56" s="249"/>
      <c r="AR56" s="248"/>
      <c r="AS56" s="248"/>
    </row>
    <row r="57" spans="1:45" ht="12.75" customHeight="1" x14ac:dyDescent="0.2">
      <c r="A57" s="249"/>
      <c r="B57" s="258"/>
      <c r="C57" s="249"/>
      <c r="D57" s="248"/>
      <c r="E57" s="249"/>
      <c r="F57" s="258"/>
      <c r="G57" s="258"/>
      <c r="H57" s="248"/>
      <c r="I57" s="248"/>
      <c r="J57" s="249"/>
      <c r="K57" s="248"/>
      <c r="L57" s="249"/>
      <c r="AR57" s="248"/>
      <c r="AS57" s="248"/>
    </row>
    <row r="58" spans="1:45" ht="12.75" customHeight="1" x14ac:dyDescent="0.2">
      <c r="A58" s="249"/>
      <c r="B58" s="258"/>
      <c r="C58" s="249"/>
      <c r="D58" s="248"/>
      <c r="E58" s="249"/>
      <c r="F58" s="258"/>
      <c r="G58" s="258"/>
      <c r="H58" s="248"/>
      <c r="I58" s="248"/>
      <c r="J58" s="249"/>
      <c r="K58" s="248"/>
      <c r="L58" s="249"/>
      <c r="AR58" s="248"/>
      <c r="AS58" s="248"/>
    </row>
    <row r="59" spans="1:45" ht="12.75" customHeight="1" x14ac:dyDescent="0.2">
      <c r="A59" s="249"/>
      <c r="B59" s="258"/>
      <c r="C59" s="249"/>
      <c r="D59" s="248"/>
      <c r="E59" s="249"/>
      <c r="F59" s="258"/>
      <c r="G59" s="258"/>
      <c r="H59" s="248"/>
      <c r="I59" s="248"/>
      <c r="J59" s="249"/>
      <c r="K59" s="248"/>
      <c r="L59" s="249"/>
      <c r="AR59" s="248"/>
      <c r="AS59" s="248"/>
    </row>
    <row r="60" spans="1:45" ht="12.75" customHeight="1" x14ac:dyDescent="0.2">
      <c r="A60" s="249"/>
      <c r="B60" s="258"/>
      <c r="C60" s="249"/>
      <c r="D60" s="248"/>
      <c r="E60" s="249"/>
      <c r="F60" s="258"/>
      <c r="G60" s="258"/>
      <c r="H60" s="248"/>
      <c r="I60" s="248"/>
      <c r="J60" s="249"/>
      <c r="K60" s="248"/>
      <c r="L60" s="249"/>
      <c r="AR60" s="248"/>
      <c r="AS60" s="248"/>
    </row>
    <row r="61" spans="1:45" ht="12.75" customHeight="1" x14ac:dyDescent="0.2">
      <c r="A61" s="249"/>
      <c r="B61" s="258"/>
      <c r="C61" s="249"/>
      <c r="D61" s="248"/>
      <c r="E61" s="249"/>
      <c r="F61" s="258"/>
      <c r="G61" s="258"/>
      <c r="H61" s="248"/>
      <c r="I61" s="248"/>
      <c r="J61" s="249"/>
      <c r="K61" s="248"/>
      <c r="L61" s="249"/>
      <c r="AR61" s="248"/>
      <c r="AS61" s="248"/>
    </row>
    <row r="62" spans="1:45" ht="12.75" customHeight="1" x14ac:dyDescent="0.2">
      <c r="A62" s="249"/>
      <c r="B62" s="258"/>
      <c r="C62" s="249"/>
      <c r="D62" s="248"/>
      <c r="E62" s="249"/>
      <c r="F62" s="258"/>
      <c r="G62" s="258"/>
      <c r="H62" s="248"/>
      <c r="I62" s="248"/>
      <c r="J62" s="249"/>
      <c r="K62" s="248"/>
      <c r="L62" s="249"/>
      <c r="AR62" s="248"/>
      <c r="AS62" s="248"/>
    </row>
    <row r="63" spans="1:45" ht="12.75" customHeight="1" x14ac:dyDescent="0.2">
      <c r="A63" s="249"/>
      <c r="B63" s="258"/>
      <c r="C63" s="249"/>
      <c r="D63" s="248"/>
      <c r="E63" s="249"/>
      <c r="F63" s="258"/>
      <c r="G63" s="258"/>
      <c r="H63" s="248"/>
      <c r="I63" s="248"/>
      <c r="J63" s="249"/>
      <c r="K63" s="248"/>
      <c r="L63" s="249"/>
      <c r="AR63" s="248"/>
      <c r="AS63" s="248"/>
    </row>
    <row r="64" spans="1:45" ht="12.75" customHeight="1" x14ac:dyDescent="0.2">
      <c r="A64" s="249"/>
      <c r="B64" s="258"/>
      <c r="C64" s="249"/>
      <c r="D64" s="248"/>
      <c r="E64" s="249"/>
      <c r="F64" s="258"/>
      <c r="G64" s="258"/>
      <c r="H64" s="248"/>
      <c r="I64" s="248"/>
      <c r="J64" s="249"/>
      <c r="K64" s="248"/>
      <c r="L64" s="249"/>
      <c r="AR64" s="248"/>
      <c r="AS64" s="248"/>
    </row>
    <row r="65" spans="1:45" ht="12.75" customHeight="1" x14ac:dyDescent="0.2">
      <c r="A65" s="249"/>
      <c r="B65" s="258"/>
      <c r="C65" s="249"/>
      <c r="D65" s="248"/>
      <c r="E65" s="249"/>
      <c r="F65" s="258"/>
      <c r="G65" s="258"/>
      <c r="H65" s="248"/>
      <c r="I65" s="248"/>
      <c r="J65" s="249"/>
      <c r="K65" s="248"/>
      <c r="L65" s="249"/>
      <c r="AR65" s="248"/>
      <c r="AS65" s="248"/>
    </row>
    <row r="66" spans="1:45" ht="12.75" customHeight="1" x14ac:dyDescent="0.2">
      <c r="A66" s="249"/>
      <c r="B66" s="258"/>
      <c r="C66" s="249"/>
      <c r="D66" s="248"/>
      <c r="E66" s="249"/>
      <c r="F66" s="258"/>
      <c r="G66" s="258"/>
      <c r="H66" s="248"/>
      <c r="I66" s="248"/>
      <c r="J66" s="249"/>
      <c r="K66" s="248"/>
      <c r="L66" s="249"/>
      <c r="AR66" s="248"/>
      <c r="AS66" s="248"/>
    </row>
    <row r="67" spans="1:45" ht="12.75" customHeight="1" x14ac:dyDescent="0.2">
      <c r="A67" s="249"/>
      <c r="B67" s="258"/>
      <c r="C67" s="249"/>
      <c r="D67" s="248"/>
      <c r="E67" s="249"/>
      <c r="F67" s="258"/>
      <c r="G67" s="258"/>
      <c r="H67" s="248"/>
      <c r="I67" s="248"/>
      <c r="J67" s="249"/>
      <c r="K67" s="248"/>
      <c r="L67" s="249"/>
      <c r="AR67" s="248"/>
      <c r="AS67" s="248"/>
    </row>
    <row r="68" spans="1:45" ht="12.75" customHeight="1" x14ac:dyDescent="0.2">
      <c r="A68" s="249"/>
      <c r="B68" s="258"/>
      <c r="C68" s="249"/>
      <c r="D68" s="248"/>
      <c r="E68" s="249"/>
      <c r="F68" s="258"/>
      <c r="G68" s="258"/>
      <c r="H68" s="248"/>
      <c r="I68" s="248"/>
      <c r="J68" s="249"/>
      <c r="K68" s="248"/>
      <c r="L68" s="249"/>
      <c r="AR68" s="248"/>
      <c r="AS68" s="248"/>
    </row>
    <row r="69" spans="1:45" ht="12.75" customHeight="1" x14ac:dyDescent="0.2">
      <c r="A69" s="249"/>
      <c r="B69" s="258"/>
      <c r="C69" s="249"/>
      <c r="D69" s="249"/>
      <c r="E69" s="249"/>
      <c r="F69" s="258"/>
      <c r="G69" s="258"/>
      <c r="H69" s="248"/>
      <c r="I69" s="248"/>
      <c r="J69" s="249"/>
      <c r="K69" s="248"/>
      <c r="L69" s="249"/>
      <c r="AR69" s="248"/>
      <c r="AS69" s="248"/>
    </row>
    <row r="70" spans="1:45" ht="15.75" customHeight="1" x14ac:dyDescent="0.2">
      <c r="A70" s="249"/>
      <c r="B70" s="258"/>
      <c r="C70" s="249"/>
      <c r="D70" s="249"/>
      <c r="E70" s="249"/>
      <c r="F70" s="249"/>
      <c r="G70" s="249"/>
      <c r="H70" s="248"/>
      <c r="I70" s="248"/>
      <c r="J70" s="249"/>
      <c r="K70" s="249"/>
      <c r="L70" s="249"/>
      <c r="AR70" s="248"/>
      <c r="AS70" s="248"/>
    </row>
    <row r="71" spans="1:45" ht="15.75" customHeight="1" x14ac:dyDescent="0.2">
      <c r="A71" s="249"/>
      <c r="B71" s="258"/>
      <c r="C71" s="249"/>
      <c r="D71" s="249"/>
      <c r="E71" s="249"/>
      <c r="F71" s="249"/>
      <c r="G71" s="249"/>
      <c r="H71" s="248"/>
      <c r="I71" s="248"/>
      <c r="J71" s="249"/>
      <c r="K71" s="249"/>
      <c r="L71" s="249"/>
      <c r="AR71" s="248"/>
      <c r="AS71" s="248"/>
    </row>
    <row r="72" spans="1:45" ht="15.75" customHeight="1" x14ac:dyDescent="0.2">
      <c r="A72" s="249"/>
      <c r="B72" s="258"/>
      <c r="C72" s="249"/>
      <c r="D72" s="249"/>
      <c r="E72" s="249"/>
      <c r="F72" s="249"/>
      <c r="G72" s="249"/>
      <c r="H72" s="248"/>
      <c r="I72" s="248"/>
      <c r="J72" s="249"/>
      <c r="K72" s="249"/>
      <c r="L72" s="249"/>
      <c r="AR72" s="248"/>
      <c r="AS72" s="248"/>
    </row>
    <row r="73" spans="1:45" ht="15.75" customHeight="1" x14ac:dyDescent="0.2">
      <c r="A73" s="249"/>
      <c r="B73" s="258"/>
      <c r="C73" s="249"/>
      <c r="D73" s="249"/>
      <c r="E73" s="249"/>
      <c r="F73" s="249"/>
      <c r="G73" s="249"/>
      <c r="H73" s="248"/>
      <c r="I73" s="248"/>
      <c r="J73" s="249"/>
      <c r="K73" s="249"/>
      <c r="L73" s="249"/>
      <c r="AR73" s="248"/>
      <c r="AS73" s="248"/>
    </row>
    <row r="74" spans="1:45" ht="15.75" customHeight="1" x14ac:dyDescent="0.2">
      <c r="A74" s="249"/>
      <c r="B74" s="258"/>
      <c r="C74" s="249"/>
      <c r="D74" s="249"/>
      <c r="E74" s="249"/>
      <c r="F74" s="249"/>
      <c r="G74" s="249"/>
      <c r="H74" s="248"/>
      <c r="I74" s="248"/>
      <c r="J74" s="249"/>
      <c r="K74" s="249"/>
      <c r="L74" s="249"/>
      <c r="AR74" s="248"/>
      <c r="AS74" s="248"/>
    </row>
    <row r="75" spans="1:45" ht="15.75" customHeight="1" x14ac:dyDescent="0.2">
      <c r="A75" s="249"/>
      <c r="B75" s="258"/>
      <c r="C75" s="249"/>
      <c r="D75" s="249"/>
      <c r="E75" s="249"/>
      <c r="F75" s="249"/>
      <c r="G75" s="249"/>
      <c r="H75" s="248"/>
      <c r="I75" s="248"/>
      <c r="J75" s="249"/>
      <c r="K75" s="249"/>
      <c r="L75" s="249"/>
      <c r="AR75" s="248"/>
      <c r="AS75" s="248"/>
    </row>
    <row r="76" spans="1:45" ht="15.75" customHeight="1" x14ac:dyDescent="0.2">
      <c r="A76" s="249"/>
      <c r="B76" s="258"/>
      <c r="C76" s="249"/>
      <c r="D76" s="249"/>
      <c r="E76" s="249"/>
      <c r="F76" s="249"/>
      <c r="G76" s="249"/>
      <c r="H76" s="248"/>
      <c r="I76" s="248"/>
      <c r="J76" s="249"/>
      <c r="K76" s="249"/>
      <c r="L76" s="249"/>
      <c r="AR76" s="248"/>
      <c r="AS76" s="248"/>
    </row>
    <row r="77" spans="1:45" ht="15.75" customHeight="1" x14ac:dyDescent="0.2">
      <c r="A77" s="249"/>
      <c r="B77" s="258"/>
      <c r="C77" s="249"/>
      <c r="D77" s="249"/>
      <c r="E77" s="249"/>
      <c r="F77" s="249"/>
      <c r="G77" s="249"/>
      <c r="H77" s="248"/>
      <c r="I77" s="248"/>
      <c r="J77" s="249"/>
      <c r="K77" s="249"/>
      <c r="L77" s="249"/>
      <c r="AR77" s="248"/>
      <c r="AS77" s="248"/>
    </row>
    <row r="78" spans="1:45" ht="15.75" customHeight="1" x14ac:dyDescent="0.2">
      <c r="A78" s="249"/>
      <c r="B78" s="258"/>
      <c r="C78" s="249"/>
      <c r="D78" s="249"/>
      <c r="E78" s="249"/>
      <c r="F78" s="249"/>
      <c r="G78" s="249"/>
      <c r="H78" s="248"/>
      <c r="I78" s="248"/>
      <c r="J78" s="249"/>
      <c r="K78" s="249"/>
      <c r="L78" s="249"/>
      <c r="AR78" s="248"/>
      <c r="AS78" s="248"/>
    </row>
    <row r="79" spans="1:45" ht="15.75" customHeight="1" x14ac:dyDescent="0.2">
      <c r="A79" s="249"/>
      <c r="B79" s="258"/>
      <c r="C79" s="249"/>
      <c r="D79" s="249"/>
      <c r="E79" s="249"/>
      <c r="F79" s="249"/>
      <c r="G79" s="249"/>
      <c r="H79" s="248"/>
      <c r="I79" s="248"/>
      <c r="J79" s="249"/>
      <c r="K79" s="249"/>
      <c r="L79" s="249"/>
      <c r="AR79" s="248"/>
      <c r="AS79" s="248"/>
    </row>
    <row r="80" spans="1:45" ht="15.75" customHeight="1" x14ac:dyDescent="0.2">
      <c r="A80" s="249"/>
      <c r="B80" s="258"/>
      <c r="C80" s="249"/>
      <c r="D80" s="249"/>
      <c r="E80" s="249"/>
      <c r="F80" s="249"/>
      <c r="G80" s="249"/>
      <c r="H80" s="248"/>
      <c r="I80" s="248"/>
      <c r="J80" s="249"/>
      <c r="K80" s="249"/>
      <c r="L80" s="249"/>
      <c r="AR80" s="248"/>
      <c r="AS80" s="248"/>
    </row>
    <row r="81" spans="1:45" ht="15.75" customHeight="1" x14ac:dyDescent="0.2">
      <c r="A81" s="249"/>
      <c r="B81" s="258"/>
      <c r="C81" s="249"/>
      <c r="D81" s="249"/>
      <c r="E81" s="249"/>
      <c r="F81" s="249"/>
      <c r="G81" s="249"/>
      <c r="H81" s="248"/>
      <c r="I81" s="248"/>
      <c r="J81" s="249"/>
      <c r="K81" s="249"/>
      <c r="L81" s="249"/>
      <c r="AR81" s="248"/>
      <c r="AS81" s="248"/>
    </row>
    <row r="82" spans="1:45" ht="15.75" customHeight="1" x14ac:dyDescent="0.2">
      <c r="A82" s="249"/>
      <c r="B82" s="258"/>
      <c r="C82" s="249"/>
      <c r="D82" s="249"/>
      <c r="E82" s="249"/>
      <c r="F82" s="249"/>
      <c r="G82" s="249"/>
      <c r="H82" s="248"/>
      <c r="I82" s="248"/>
      <c r="J82" s="249"/>
      <c r="K82" s="249"/>
      <c r="L82" s="249"/>
      <c r="AR82" s="248"/>
      <c r="AS82" s="248"/>
    </row>
    <row r="83" spans="1:45" ht="15.75" customHeight="1" x14ac:dyDescent="0.2">
      <c r="A83" s="249"/>
      <c r="B83" s="258"/>
      <c r="C83" s="249"/>
      <c r="D83" s="249"/>
      <c r="E83" s="249"/>
      <c r="F83" s="249"/>
      <c r="G83" s="249"/>
      <c r="H83" s="248"/>
      <c r="I83" s="248"/>
      <c r="J83" s="249"/>
      <c r="K83" s="249"/>
      <c r="L83" s="249"/>
      <c r="AR83" s="248"/>
      <c r="AS83" s="248"/>
    </row>
    <row r="84" spans="1:45" ht="15.75" customHeight="1" x14ac:dyDescent="0.2">
      <c r="A84" s="249"/>
      <c r="B84" s="258"/>
      <c r="C84" s="249"/>
      <c r="D84" s="249"/>
      <c r="E84" s="249"/>
      <c r="F84" s="249"/>
      <c r="G84" s="249"/>
      <c r="H84" s="248"/>
      <c r="I84" s="248"/>
      <c r="J84" s="249"/>
      <c r="K84" s="249"/>
      <c r="L84" s="249"/>
      <c r="AR84" s="248"/>
      <c r="AS84" s="248"/>
    </row>
    <row r="85" spans="1:45" ht="15.75" customHeight="1" x14ac:dyDescent="0.2">
      <c r="A85" s="249"/>
      <c r="B85" s="258"/>
      <c r="C85" s="249"/>
      <c r="D85" s="249"/>
      <c r="E85" s="249"/>
      <c r="F85" s="249"/>
      <c r="G85" s="249"/>
      <c r="H85" s="248"/>
      <c r="I85" s="248"/>
      <c r="J85" s="249"/>
      <c r="K85" s="249"/>
      <c r="L85" s="249"/>
      <c r="AR85" s="248"/>
      <c r="AS85" s="248"/>
    </row>
    <row r="86" spans="1:45" ht="15.75" customHeight="1" x14ac:dyDescent="0.2">
      <c r="A86" s="249"/>
      <c r="B86" s="258"/>
      <c r="C86" s="249"/>
      <c r="D86" s="249"/>
      <c r="E86" s="249"/>
      <c r="F86" s="249"/>
      <c r="G86" s="249"/>
      <c r="H86" s="248"/>
      <c r="I86" s="248"/>
      <c r="J86" s="249"/>
      <c r="K86" s="249"/>
      <c r="L86" s="249"/>
      <c r="AR86" s="248"/>
      <c r="AS86" s="248"/>
    </row>
    <row r="87" spans="1:45" ht="15.75" customHeight="1" x14ac:dyDescent="0.2">
      <c r="A87" s="249"/>
      <c r="B87" s="258"/>
      <c r="C87" s="249"/>
      <c r="D87" s="249"/>
      <c r="E87" s="249"/>
      <c r="F87" s="249"/>
      <c r="G87" s="249"/>
      <c r="H87" s="248"/>
      <c r="I87" s="248"/>
      <c r="J87" s="249"/>
      <c r="K87" s="249"/>
      <c r="L87" s="249"/>
      <c r="AR87" s="248"/>
      <c r="AS87" s="248"/>
    </row>
    <row r="88" spans="1:45" ht="15.75" customHeight="1" x14ac:dyDescent="0.2">
      <c r="A88" s="249"/>
      <c r="B88" s="258"/>
      <c r="C88" s="249"/>
      <c r="D88" s="249"/>
      <c r="E88" s="249"/>
      <c r="F88" s="249"/>
      <c r="G88" s="249"/>
      <c r="H88" s="248"/>
      <c r="I88" s="248"/>
      <c r="J88" s="249"/>
      <c r="K88" s="249"/>
      <c r="L88" s="249"/>
      <c r="AR88" s="248"/>
      <c r="AS88" s="248"/>
    </row>
    <row r="89" spans="1:45" ht="15.75" customHeight="1" x14ac:dyDescent="0.2">
      <c r="A89" s="249"/>
      <c r="B89" s="258"/>
      <c r="C89" s="249"/>
      <c r="D89" s="249"/>
      <c r="E89" s="249"/>
      <c r="F89" s="249"/>
      <c r="G89" s="249"/>
      <c r="H89" s="248"/>
      <c r="I89" s="248"/>
      <c r="J89" s="249"/>
      <c r="K89" s="249"/>
      <c r="L89" s="249"/>
      <c r="AR89" s="248"/>
      <c r="AS89" s="248"/>
    </row>
    <row r="90" spans="1:45" ht="15.75" customHeight="1" x14ac:dyDescent="0.2">
      <c r="A90" s="249"/>
      <c r="B90" s="258"/>
      <c r="C90" s="249"/>
      <c r="D90" s="249"/>
      <c r="E90" s="249"/>
      <c r="F90" s="249"/>
      <c r="G90" s="249"/>
      <c r="H90" s="248"/>
      <c r="I90" s="248"/>
      <c r="J90" s="249"/>
      <c r="K90" s="249"/>
      <c r="L90" s="249"/>
      <c r="AR90" s="248"/>
      <c r="AS90" s="248"/>
    </row>
    <row r="91" spans="1:45" ht="15.75" customHeight="1" x14ac:dyDescent="0.2">
      <c r="A91" s="249"/>
      <c r="B91" s="258"/>
      <c r="C91" s="249"/>
      <c r="D91" s="249"/>
      <c r="E91" s="249"/>
      <c r="F91" s="249"/>
      <c r="G91" s="249"/>
      <c r="H91" s="248"/>
      <c r="I91" s="248"/>
      <c r="J91" s="249"/>
      <c r="K91" s="249"/>
      <c r="L91" s="249"/>
      <c r="AR91" s="248"/>
      <c r="AS91" s="248"/>
    </row>
    <row r="92" spans="1:45" ht="15.75" customHeight="1" x14ac:dyDescent="0.2">
      <c r="A92" s="249"/>
      <c r="B92" s="258"/>
      <c r="C92" s="249"/>
      <c r="D92" s="249"/>
      <c r="E92" s="249"/>
      <c r="F92" s="249"/>
      <c r="G92" s="249"/>
      <c r="H92" s="248"/>
      <c r="I92" s="248"/>
      <c r="J92" s="249"/>
      <c r="K92" s="249"/>
      <c r="L92" s="249"/>
      <c r="AR92" s="248"/>
      <c r="AS92" s="248"/>
    </row>
    <row r="93" spans="1:45" ht="15.75" customHeight="1" x14ac:dyDescent="0.2">
      <c r="A93" s="249"/>
      <c r="B93" s="258"/>
      <c r="C93" s="249"/>
      <c r="D93" s="249"/>
      <c r="E93" s="249"/>
      <c r="F93" s="249"/>
      <c r="G93" s="249"/>
      <c r="H93" s="248"/>
      <c r="I93" s="248"/>
      <c r="J93" s="249"/>
      <c r="K93" s="249"/>
      <c r="L93" s="249"/>
      <c r="AR93" s="248"/>
      <c r="AS93" s="248"/>
    </row>
    <row r="94" spans="1:45" ht="15.75" customHeight="1" x14ac:dyDescent="0.2">
      <c r="A94" s="249"/>
      <c r="B94" s="258"/>
      <c r="C94" s="249"/>
      <c r="D94" s="249"/>
      <c r="E94" s="249"/>
      <c r="F94" s="249"/>
      <c r="G94" s="249"/>
      <c r="H94" s="248"/>
      <c r="I94" s="248"/>
      <c r="J94" s="249"/>
      <c r="K94" s="249"/>
      <c r="L94" s="249"/>
      <c r="AR94" s="248"/>
      <c r="AS94" s="248"/>
    </row>
    <row r="95" spans="1:45" ht="15.75" customHeight="1" x14ac:dyDescent="0.2">
      <c r="A95" s="249"/>
      <c r="B95" s="258"/>
      <c r="C95" s="249"/>
      <c r="D95" s="249"/>
      <c r="E95" s="249"/>
      <c r="F95" s="249"/>
      <c r="G95" s="249"/>
      <c r="H95" s="248"/>
      <c r="I95" s="248"/>
      <c r="J95" s="249"/>
      <c r="K95" s="249"/>
      <c r="L95" s="249"/>
      <c r="AR95" s="248"/>
      <c r="AS95" s="248"/>
    </row>
    <row r="96" spans="1:45" ht="15.75" customHeight="1" x14ac:dyDescent="0.2">
      <c r="A96" s="249"/>
      <c r="B96" s="258"/>
      <c r="C96" s="249"/>
      <c r="D96" s="249"/>
      <c r="E96" s="249"/>
      <c r="F96" s="249"/>
      <c r="G96" s="249"/>
      <c r="H96" s="248"/>
      <c r="I96" s="248"/>
      <c r="J96" s="249"/>
      <c r="K96" s="249"/>
      <c r="L96" s="249"/>
      <c r="AR96" s="248"/>
      <c r="AS96" s="248"/>
    </row>
    <row r="97" spans="1:45" ht="15.75" customHeight="1" x14ac:dyDescent="0.2">
      <c r="A97" s="249"/>
      <c r="B97" s="258"/>
      <c r="C97" s="249"/>
      <c r="D97" s="249"/>
      <c r="E97" s="249"/>
      <c r="F97" s="249"/>
      <c r="G97" s="249"/>
      <c r="H97" s="248"/>
      <c r="I97" s="248"/>
      <c r="J97" s="249"/>
      <c r="K97" s="249"/>
      <c r="L97" s="249"/>
      <c r="AR97" s="248"/>
      <c r="AS97" s="248"/>
    </row>
    <row r="98" spans="1:45" ht="15.75" customHeight="1" x14ac:dyDescent="0.2">
      <c r="A98" s="249"/>
      <c r="B98" s="258"/>
      <c r="C98" s="249"/>
      <c r="D98" s="249"/>
      <c r="E98" s="249"/>
      <c r="F98" s="249"/>
      <c r="G98" s="249"/>
      <c r="H98" s="248"/>
      <c r="I98" s="248"/>
      <c r="J98" s="249"/>
      <c r="K98" s="249"/>
      <c r="L98" s="249"/>
      <c r="AR98" s="248"/>
      <c r="AS98" s="248"/>
    </row>
    <row r="99" spans="1:45" ht="15.75" customHeight="1" x14ac:dyDescent="0.2">
      <c r="A99" s="249"/>
      <c r="B99" s="258"/>
      <c r="C99" s="249"/>
      <c r="D99" s="249"/>
      <c r="E99" s="249"/>
      <c r="F99" s="249"/>
      <c r="G99" s="249"/>
      <c r="H99" s="248"/>
      <c r="I99" s="248"/>
      <c r="J99" s="249"/>
      <c r="K99" s="249"/>
      <c r="L99" s="249"/>
      <c r="AR99" s="248"/>
      <c r="AS99" s="248"/>
    </row>
    <row r="100" spans="1:45" ht="15.75" customHeight="1" x14ac:dyDescent="0.2">
      <c r="A100" s="249"/>
      <c r="B100" s="258"/>
      <c r="C100" s="249"/>
      <c r="D100" s="249"/>
      <c r="E100" s="249"/>
      <c r="F100" s="249"/>
      <c r="G100" s="249"/>
      <c r="H100" s="248"/>
      <c r="I100" s="248"/>
      <c r="J100" s="249"/>
      <c r="K100" s="249"/>
      <c r="L100" s="249"/>
      <c r="AR100" s="248"/>
      <c r="AS100" s="248"/>
    </row>
    <row r="101" spans="1:45" ht="15.75" customHeight="1" x14ac:dyDescent="0.2">
      <c r="A101" s="249"/>
      <c r="B101" s="258"/>
      <c r="C101" s="249"/>
      <c r="D101" s="249"/>
      <c r="E101" s="249"/>
      <c r="F101" s="249"/>
      <c r="G101" s="249"/>
      <c r="H101" s="248"/>
      <c r="I101" s="248"/>
      <c r="J101" s="249"/>
      <c r="K101" s="249"/>
      <c r="L101" s="249"/>
      <c r="AR101" s="248"/>
      <c r="AS101" s="248"/>
    </row>
    <row r="102" spans="1:45" ht="15.75" customHeight="1" x14ac:dyDescent="0.2">
      <c r="A102" s="249"/>
      <c r="B102" s="258"/>
      <c r="C102" s="249"/>
      <c r="D102" s="249"/>
      <c r="E102" s="249"/>
      <c r="F102" s="249"/>
      <c r="G102" s="249"/>
      <c r="H102" s="248"/>
      <c r="I102" s="248"/>
      <c r="J102" s="249"/>
      <c r="K102" s="249"/>
      <c r="L102" s="249"/>
      <c r="AR102" s="248"/>
      <c r="AS102" s="248"/>
    </row>
    <row r="103" spans="1:45" ht="15.75" customHeight="1" x14ac:dyDescent="0.2">
      <c r="A103" s="249"/>
      <c r="B103" s="258"/>
      <c r="C103" s="249"/>
      <c r="D103" s="249"/>
      <c r="E103" s="249"/>
      <c r="F103" s="249"/>
      <c r="G103" s="249"/>
      <c r="H103" s="248"/>
      <c r="I103" s="248"/>
      <c r="J103" s="249"/>
      <c r="K103" s="249"/>
      <c r="L103" s="249"/>
      <c r="AR103" s="248"/>
      <c r="AS103" s="248"/>
    </row>
    <row r="104" spans="1:45" ht="15.75" customHeight="1" x14ac:dyDescent="0.2">
      <c r="A104" s="249"/>
      <c r="B104" s="258"/>
      <c r="C104" s="249"/>
      <c r="D104" s="249"/>
      <c r="E104" s="249"/>
      <c r="F104" s="249"/>
      <c r="G104" s="249"/>
      <c r="H104" s="248"/>
      <c r="I104" s="248"/>
      <c r="J104" s="249"/>
      <c r="K104" s="249"/>
      <c r="L104" s="249"/>
      <c r="AR104" s="248"/>
      <c r="AS104" s="248"/>
    </row>
    <row r="105" spans="1:45" ht="15.75" customHeight="1" x14ac:dyDescent="0.2">
      <c r="A105" s="249"/>
      <c r="B105" s="258"/>
      <c r="C105" s="249"/>
      <c r="D105" s="249"/>
      <c r="E105" s="249"/>
      <c r="F105" s="249"/>
      <c r="G105" s="249"/>
      <c r="H105" s="248"/>
      <c r="I105" s="248"/>
      <c r="J105" s="249"/>
      <c r="K105" s="249"/>
      <c r="L105" s="249"/>
      <c r="AR105" s="248"/>
      <c r="AS105" s="248"/>
    </row>
    <row r="106" spans="1:45" ht="15.75" customHeight="1" x14ac:dyDescent="0.2">
      <c r="A106" s="249"/>
      <c r="B106" s="258"/>
      <c r="C106" s="249"/>
      <c r="D106" s="249"/>
      <c r="E106" s="249"/>
      <c r="F106" s="249"/>
      <c r="G106" s="249"/>
      <c r="H106" s="248"/>
      <c r="I106" s="248"/>
      <c r="J106" s="249"/>
      <c r="K106" s="249"/>
      <c r="L106" s="249"/>
      <c r="AR106" s="248"/>
      <c r="AS106" s="248"/>
    </row>
    <row r="107" spans="1:45" ht="15.75" customHeight="1" x14ac:dyDescent="0.2">
      <c r="A107" s="249"/>
      <c r="B107" s="258"/>
      <c r="C107" s="249"/>
      <c r="D107" s="249"/>
      <c r="E107" s="249"/>
      <c r="F107" s="249"/>
      <c r="G107" s="249"/>
      <c r="H107" s="248"/>
      <c r="I107" s="248"/>
      <c r="J107" s="249"/>
      <c r="K107" s="249"/>
      <c r="L107" s="249"/>
      <c r="AR107" s="248"/>
      <c r="AS107" s="248"/>
    </row>
    <row r="108" spans="1:45" ht="15.75" customHeight="1" x14ac:dyDescent="0.2">
      <c r="A108" s="249"/>
      <c r="B108" s="258"/>
      <c r="C108" s="249"/>
      <c r="D108" s="249"/>
      <c r="E108" s="249"/>
      <c r="F108" s="249"/>
      <c r="G108" s="249"/>
      <c r="H108" s="248"/>
      <c r="I108" s="248"/>
      <c r="J108" s="249"/>
      <c r="K108" s="249"/>
      <c r="L108" s="249"/>
      <c r="AR108" s="248"/>
      <c r="AS108" s="248"/>
    </row>
    <row r="109" spans="1:45" ht="15.75" customHeight="1" x14ac:dyDescent="0.2">
      <c r="A109" s="249"/>
      <c r="B109" s="258"/>
      <c r="C109" s="249"/>
      <c r="D109" s="249"/>
      <c r="E109" s="249"/>
      <c r="F109" s="249"/>
      <c r="G109" s="249"/>
      <c r="H109" s="248"/>
      <c r="I109" s="248"/>
      <c r="J109" s="249"/>
      <c r="K109" s="249"/>
      <c r="L109" s="249"/>
      <c r="AR109" s="248"/>
      <c r="AS109" s="248"/>
    </row>
    <row r="110" spans="1:45" ht="15.75" customHeight="1" x14ac:dyDescent="0.2">
      <c r="A110" s="249"/>
      <c r="B110" s="258"/>
      <c r="C110" s="249"/>
      <c r="D110" s="249"/>
      <c r="E110" s="249"/>
      <c r="F110" s="249"/>
      <c r="G110" s="249"/>
      <c r="H110" s="248"/>
      <c r="I110" s="248"/>
      <c r="J110" s="249"/>
      <c r="K110" s="249"/>
      <c r="L110" s="249"/>
      <c r="AR110" s="248"/>
      <c r="AS110" s="248"/>
    </row>
    <row r="111" spans="1:45" ht="15.75" customHeight="1" x14ac:dyDescent="0.2">
      <c r="A111" s="249"/>
      <c r="B111" s="258"/>
      <c r="C111" s="249"/>
      <c r="D111" s="249"/>
      <c r="E111" s="249"/>
      <c r="F111" s="249"/>
      <c r="G111" s="249"/>
      <c r="H111" s="248"/>
      <c r="I111" s="248"/>
      <c r="J111" s="249"/>
      <c r="K111" s="249"/>
      <c r="L111" s="249"/>
      <c r="AR111" s="248"/>
      <c r="AS111" s="248"/>
    </row>
    <row r="112" spans="1:45" ht="15.75" customHeight="1" x14ac:dyDescent="0.2">
      <c r="A112" s="249"/>
      <c r="B112" s="258"/>
      <c r="C112" s="249"/>
      <c r="D112" s="249"/>
      <c r="E112" s="249"/>
      <c r="F112" s="249"/>
      <c r="G112" s="249"/>
      <c r="H112" s="248"/>
      <c r="I112" s="248"/>
      <c r="J112" s="249"/>
      <c r="K112" s="249"/>
      <c r="L112" s="249"/>
      <c r="AR112" s="248"/>
      <c r="AS112" s="248"/>
    </row>
    <row r="113" spans="1:45" ht="15.75" customHeight="1" x14ac:dyDescent="0.2">
      <c r="A113" s="249"/>
      <c r="B113" s="258"/>
      <c r="C113" s="249"/>
      <c r="D113" s="249"/>
      <c r="E113" s="249"/>
      <c r="F113" s="249"/>
      <c r="G113" s="249"/>
      <c r="H113" s="248"/>
      <c r="I113" s="248"/>
      <c r="J113" s="249"/>
      <c r="K113" s="249"/>
      <c r="L113" s="249"/>
      <c r="AR113" s="248"/>
      <c r="AS113" s="248"/>
    </row>
    <row r="114" spans="1:45" ht="15.75" customHeight="1" x14ac:dyDescent="0.2">
      <c r="A114" s="249"/>
      <c r="B114" s="258"/>
      <c r="C114" s="249"/>
      <c r="D114" s="249"/>
      <c r="E114" s="249"/>
      <c r="F114" s="249"/>
      <c r="G114" s="249"/>
      <c r="H114" s="248"/>
      <c r="I114" s="248"/>
      <c r="J114" s="249"/>
      <c r="K114" s="249"/>
      <c r="L114" s="249"/>
      <c r="AR114" s="248"/>
      <c r="AS114" s="248"/>
    </row>
    <row r="115" spans="1:45" ht="15.75" customHeight="1" x14ac:dyDescent="0.2">
      <c r="A115" s="249"/>
      <c r="B115" s="258"/>
      <c r="C115" s="249"/>
      <c r="D115" s="249"/>
      <c r="E115" s="249"/>
      <c r="F115" s="249"/>
      <c r="G115" s="249"/>
      <c r="H115" s="248"/>
      <c r="I115" s="248"/>
      <c r="J115" s="249"/>
      <c r="K115" s="249"/>
      <c r="L115" s="249"/>
      <c r="AR115" s="248"/>
      <c r="AS115" s="248"/>
    </row>
    <row r="116" spans="1:45" ht="15.75" customHeight="1" x14ac:dyDescent="0.2">
      <c r="A116" s="249"/>
      <c r="B116" s="258"/>
      <c r="C116" s="249"/>
      <c r="D116" s="249"/>
      <c r="E116" s="249"/>
      <c r="F116" s="249"/>
      <c r="G116" s="249"/>
      <c r="H116" s="248"/>
      <c r="I116" s="248"/>
      <c r="J116" s="249"/>
      <c r="K116" s="249"/>
      <c r="L116" s="249"/>
      <c r="AR116" s="248"/>
      <c r="AS116" s="248"/>
    </row>
    <row r="117" spans="1:45" ht="15.75" customHeight="1" x14ac:dyDescent="0.2">
      <c r="A117" s="249"/>
      <c r="B117" s="258"/>
      <c r="C117" s="249"/>
      <c r="D117" s="249"/>
      <c r="E117" s="249"/>
      <c r="F117" s="249"/>
      <c r="G117" s="249"/>
      <c r="H117" s="248"/>
      <c r="I117" s="248"/>
      <c r="J117" s="249"/>
      <c r="K117" s="249"/>
      <c r="L117" s="249"/>
      <c r="AR117" s="248"/>
      <c r="AS117" s="248"/>
    </row>
    <row r="118" spans="1:45" ht="15.75" customHeight="1" x14ac:dyDescent="0.2">
      <c r="A118" s="249"/>
      <c r="B118" s="258"/>
      <c r="C118" s="249"/>
      <c r="D118" s="249"/>
      <c r="E118" s="249"/>
      <c r="F118" s="249"/>
      <c r="G118" s="249"/>
      <c r="H118" s="248"/>
      <c r="I118" s="248"/>
      <c r="J118" s="249"/>
      <c r="K118" s="249"/>
      <c r="L118" s="249"/>
      <c r="AR118" s="248"/>
      <c r="AS118" s="248"/>
    </row>
    <row r="119" spans="1:45" ht="15.75" customHeight="1" x14ac:dyDescent="0.2">
      <c r="A119" s="249"/>
      <c r="B119" s="258"/>
      <c r="C119" s="249"/>
      <c r="D119" s="249"/>
      <c r="E119" s="249"/>
      <c r="F119" s="249"/>
      <c r="G119" s="249"/>
      <c r="H119" s="248"/>
      <c r="I119" s="248"/>
      <c r="J119" s="249"/>
      <c r="K119" s="249"/>
      <c r="L119" s="249"/>
      <c r="AR119" s="248"/>
      <c r="AS119" s="248"/>
    </row>
    <row r="120" spans="1:45" ht="15.75" customHeight="1" x14ac:dyDescent="0.2">
      <c r="A120" s="249"/>
      <c r="B120" s="258"/>
      <c r="C120" s="249"/>
      <c r="D120" s="249"/>
      <c r="E120" s="249"/>
      <c r="F120" s="249"/>
      <c r="G120" s="249"/>
      <c r="H120" s="248"/>
      <c r="I120" s="248"/>
      <c r="J120" s="249"/>
      <c r="K120" s="249"/>
      <c r="L120" s="249"/>
      <c r="AR120" s="248"/>
      <c r="AS120" s="248"/>
    </row>
    <row r="121" spans="1:45" ht="15.75" customHeight="1" x14ac:dyDescent="0.2">
      <c r="A121" s="249"/>
      <c r="B121" s="258"/>
      <c r="C121" s="249"/>
      <c r="D121" s="249"/>
      <c r="E121" s="249"/>
      <c r="F121" s="249"/>
      <c r="G121" s="249"/>
      <c r="H121" s="248"/>
      <c r="I121" s="248"/>
      <c r="J121" s="249"/>
      <c r="K121" s="249"/>
      <c r="L121" s="249"/>
      <c r="AR121" s="248"/>
      <c r="AS121" s="248"/>
    </row>
    <row r="122" spans="1:45" ht="15.75" customHeight="1" x14ac:dyDescent="0.2">
      <c r="A122" s="249"/>
      <c r="B122" s="258"/>
      <c r="C122" s="249"/>
      <c r="D122" s="249"/>
      <c r="E122" s="249"/>
      <c r="F122" s="249"/>
      <c r="G122" s="249"/>
      <c r="H122" s="248"/>
      <c r="I122" s="248"/>
      <c r="J122" s="249"/>
      <c r="K122" s="249"/>
      <c r="L122" s="249"/>
      <c r="AR122" s="248"/>
      <c r="AS122" s="248"/>
    </row>
    <row r="123" spans="1:45" ht="15.75" customHeight="1" x14ac:dyDescent="0.2">
      <c r="A123" s="249"/>
      <c r="B123" s="258"/>
      <c r="C123" s="249"/>
      <c r="D123" s="249"/>
      <c r="E123" s="249"/>
      <c r="F123" s="249"/>
      <c r="G123" s="249"/>
      <c r="H123" s="248"/>
      <c r="I123" s="248"/>
      <c r="J123" s="249"/>
      <c r="K123" s="249"/>
      <c r="L123" s="249"/>
      <c r="AR123" s="248"/>
      <c r="AS123" s="248"/>
    </row>
    <row r="124" spans="1:45" ht="15.75" customHeight="1" x14ac:dyDescent="0.2">
      <c r="A124" s="249"/>
      <c r="B124" s="258"/>
      <c r="C124" s="249"/>
      <c r="D124" s="249"/>
      <c r="E124" s="249"/>
      <c r="F124" s="249"/>
      <c r="G124" s="249"/>
      <c r="H124" s="248"/>
      <c r="I124" s="248"/>
      <c r="J124" s="249"/>
      <c r="K124" s="249"/>
      <c r="L124" s="249"/>
      <c r="AR124" s="248"/>
      <c r="AS124" s="248"/>
    </row>
    <row r="125" spans="1:45" ht="15.75" customHeight="1" x14ac:dyDescent="0.2">
      <c r="A125" s="249"/>
      <c r="B125" s="258"/>
      <c r="C125" s="249"/>
      <c r="D125" s="249"/>
      <c r="E125" s="249"/>
      <c r="F125" s="249"/>
      <c r="G125" s="249"/>
      <c r="H125" s="248"/>
      <c r="I125" s="248"/>
      <c r="J125" s="249"/>
      <c r="K125" s="249"/>
      <c r="L125" s="249"/>
      <c r="AR125" s="248"/>
      <c r="AS125" s="248"/>
    </row>
    <row r="126" spans="1:45" ht="15.75" customHeight="1" x14ac:dyDescent="0.2">
      <c r="A126" s="249"/>
      <c r="B126" s="258"/>
      <c r="C126" s="249"/>
      <c r="D126" s="249"/>
      <c r="E126" s="249"/>
      <c r="F126" s="249"/>
      <c r="G126" s="249"/>
      <c r="H126" s="248"/>
      <c r="I126" s="248"/>
      <c r="J126" s="249"/>
      <c r="K126" s="249"/>
      <c r="L126" s="249"/>
      <c r="AR126" s="248"/>
      <c r="AS126" s="248"/>
    </row>
    <row r="127" spans="1:45" ht="15.75" customHeight="1" x14ac:dyDescent="0.2">
      <c r="A127" s="249"/>
      <c r="B127" s="258"/>
      <c r="C127" s="249"/>
      <c r="D127" s="249"/>
      <c r="E127" s="249"/>
      <c r="F127" s="249"/>
      <c r="G127" s="249"/>
      <c r="H127" s="248"/>
      <c r="I127" s="248"/>
      <c r="J127" s="249"/>
      <c r="K127" s="249"/>
      <c r="L127" s="249"/>
      <c r="AR127" s="248"/>
      <c r="AS127" s="248"/>
    </row>
    <row r="128" spans="1:45" ht="15.75" customHeight="1" x14ac:dyDescent="0.2">
      <c r="A128" s="249"/>
      <c r="B128" s="258"/>
      <c r="C128" s="249"/>
      <c r="D128" s="249"/>
      <c r="E128" s="249"/>
      <c r="F128" s="249"/>
      <c r="G128" s="249"/>
      <c r="H128" s="248"/>
      <c r="I128" s="248"/>
      <c r="J128" s="249"/>
      <c r="K128" s="249"/>
      <c r="L128" s="249"/>
      <c r="AR128" s="248"/>
      <c r="AS128" s="248"/>
    </row>
    <row r="129" spans="1:45" ht="15.75" customHeight="1" x14ac:dyDescent="0.2">
      <c r="A129" s="249"/>
      <c r="B129" s="258"/>
      <c r="C129" s="249"/>
      <c r="D129" s="249"/>
      <c r="E129" s="249"/>
      <c r="F129" s="249"/>
      <c r="G129" s="249"/>
      <c r="H129" s="248"/>
      <c r="I129" s="248"/>
      <c r="J129" s="249"/>
      <c r="K129" s="249"/>
      <c r="L129" s="249"/>
      <c r="AR129" s="248"/>
      <c r="AS129" s="248"/>
    </row>
    <row r="130" spans="1:45" ht="15.75" customHeight="1" x14ac:dyDescent="0.2">
      <c r="A130" s="249"/>
      <c r="B130" s="258"/>
      <c r="C130" s="249"/>
      <c r="D130" s="249"/>
      <c r="E130" s="249"/>
      <c r="F130" s="249"/>
      <c r="G130" s="249"/>
      <c r="H130" s="248"/>
      <c r="I130" s="248"/>
      <c r="J130" s="249"/>
      <c r="K130" s="249"/>
      <c r="L130" s="249"/>
      <c r="AR130" s="248"/>
      <c r="AS130" s="248"/>
    </row>
    <row r="131" spans="1:45" ht="15.75" customHeight="1" x14ac:dyDescent="0.2">
      <c r="A131" s="249"/>
      <c r="B131" s="258"/>
      <c r="C131" s="249"/>
      <c r="D131" s="249"/>
      <c r="E131" s="249"/>
      <c r="F131" s="249"/>
      <c r="G131" s="249"/>
      <c r="H131" s="248"/>
      <c r="I131" s="248"/>
      <c r="J131" s="249"/>
      <c r="K131" s="249"/>
      <c r="L131" s="249"/>
      <c r="AR131" s="248"/>
      <c r="AS131" s="248"/>
    </row>
    <row r="132" spans="1:45" ht="15.75" customHeight="1" x14ac:dyDescent="0.2">
      <c r="A132" s="249"/>
      <c r="B132" s="258"/>
      <c r="C132" s="249"/>
      <c r="D132" s="249"/>
      <c r="E132" s="249"/>
      <c r="F132" s="249"/>
      <c r="G132" s="249"/>
      <c r="H132" s="248"/>
      <c r="I132" s="248"/>
      <c r="J132" s="249"/>
      <c r="K132" s="249"/>
      <c r="L132" s="249"/>
      <c r="AR132" s="248"/>
      <c r="AS132" s="248"/>
    </row>
    <row r="133" spans="1:45" ht="15.75" customHeight="1" x14ac:dyDescent="0.2">
      <c r="A133" s="249"/>
      <c r="B133" s="258"/>
      <c r="C133" s="249"/>
      <c r="D133" s="249"/>
      <c r="E133" s="249"/>
      <c r="F133" s="249"/>
      <c r="G133" s="249"/>
      <c r="H133" s="248"/>
      <c r="I133" s="248"/>
      <c r="J133" s="249"/>
      <c r="K133" s="249"/>
      <c r="L133" s="249"/>
      <c r="AR133" s="248"/>
      <c r="AS133" s="248"/>
    </row>
    <row r="134" spans="1:45" ht="15.75" customHeight="1" x14ac:dyDescent="0.2">
      <c r="A134" s="249"/>
      <c r="B134" s="258"/>
      <c r="C134" s="249"/>
      <c r="D134" s="249"/>
      <c r="E134" s="249"/>
      <c r="F134" s="249"/>
      <c r="G134" s="249"/>
      <c r="H134" s="248"/>
      <c r="I134" s="248"/>
      <c r="J134" s="249"/>
      <c r="K134" s="249"/>
      <c r="L134" s="249"/>
      <c r="AR134" s="248"/>
      <c r="AS134" s="248"/>
    </row>
    <row r="135" spans="1:45" ht="15.75" customHeight="1" x14ac:dyDescent="0.2">
      <c r="A135" s="249"/>
      <c r="B135" s="258"/>
      <c r="C135" s="249"/>
      <c r="D135" s="249"/>
      <c r="E135" s="249"/>
      <c r="F135" s="249"/>
      <c r="G135" s="249"/>
      <c r="H135" s="248"/>
      <c r="I135" s="248"/>
      <c r="J135" s="249"/>
      <c r="K135" s="249"/>
      <c r="L135" s="249"/>
      <c r="AR135" s="248"/>
      <c r="AS135" s="248"/>
    </row>
    <row r="136" spans="1:45" ht="15.75" customHeight="1" x14ac:dyDescent="0.2">
      <c r="A136" s="249"/>
      <c r="B136" s="258"/>
      <c r="C136" s="249"/>
      <c r="D136" s="249"/>
      <c r="E136" s="249"/>
      <c r="F136" s="249"/>
      <c r="G136" s="249"/>
      <c r="H136" s="248"/>
      <c r="I136" s="248"/>
      <c r="J136" s="249"/>
      <c r="K136" s="249"/>
      <c r="L136" s="249"/>
      <c r="AR136" s="248"/>
      <c r="AS136" s="248"/>
    </row>
    <row r="137" spans="1:45" ht="15.75" customHeight="1" x14ac:dyDescent="0.2">
      <c r="A137" s="249"/>
      <c r="B137" s="258"/>
      <c r="C137" s="249"/>
      <c r="D137" s="249"/>
      <c r="E137" s="249"/>
      <c r="F137" s="249"/>
      <c r="G137" s="249"/>
      <c r="H137" s="248"/>
      <c r="I137" s="248"/>
      <c r="J137" s="249"/>
      <c r="K137" s="249"/>
      <c r="L137" s="249"/>
      <c r="AR137" s="248"/>
      <c r="AS137" s="248"/>
    </row>
    <row r="138" spans="1:45" ht="15.75" customHeight="1" x14ac:dyDescent="0.2">
      <c r="A138" s="249"/>
      <c r="B138" s="258"/>
      <c r="C138" s="249"/>
      <c r="D138" s="249"/>
      <c r="E138" s="249"/>
      <c r="F138" s="249"/>
      <c r="G138" s="249"/>
      <c r="H138" s="248"/>
      <c r="I138" s="248"/>
      <c r="J138" s="249"/>
      <c r="K138" s="249"/>
      <c r="L138" s="249"/>
      <c r="AR138" s="248"/>
      <c r="AS138" s="248"/>
    </row>
    <row r="139" spans="1:45" ht="15.75" customHeight="1" x14ac:dyDescent="0.2">
      <c r="A139" s="249"/>
      <c r="B139" s="258"/>
      <c r="C139" s="249"/>
      <c r="D139" s="249"/>
      <c r="E139" s="249"/>
      <c r="F139" s="249"/>
      <c r="G139" s="249"/>
      <c r="H139" s="248"/>
      <c r="I139" s="248"/>
      <c r="J139" s="249"/>
      <c r="K139" s="249"/>
      <c r="L139" s="249"/>
      <c r="AR139" s="248"/>
      <c r="AS139" s="248"/>
    </row>
    <row r="140" spans="1:45" ht="15.75" customHeight="1" x14ac:dyDescent="0.2">
      <c r="A140" s="249"/>
      <c r="B140" s="258"/>
      <c r="C140" s="249"/>
      <c r="D140" s="249"/>
      <c r="E140" s="249"/>
      <c r="F140" s="249"/>
      <c r="G140" s="249"/>
      <c r="H140" s="248"/>
      <c r="I140" s="248"/>
      <c r="J140" s="249"/>
      <c r="K140" s="249"/>
      <c r="L140" s="249"/>
      <c r="AR140" s="248"/>
      <c r="AS140" s="248"/>
    </row>
    <row r="141" spans="1:45" ht="15.75" customHeight="1" x14ac:dyDescent="0.2">
      <c r="A141" s="249"/>
      <c r="B141" s="258"/>
      <c r="C141" s="249"/>
      <c r="D141" s="249"/>
      <c r="E141" s="249"/>
      <c r="F141" s="249"/>
      <c r="G141" s="249"/>
      <c r="H141" s="248"/>
      <c r="I141" s="248"/>
      <c r="J141" s="249"/>
      <c r="K141" s="249"/>
      <c r="L141" s="249"/>
      <c r="AR141" s="248"/>
      <c r="AS141" s="248"/>
    </row>
    <row r="142" spans="1:45" ht="15.75" customHeight="1" x14ac:dyDescent="0.2">
      <c r="A142" s="249"/>
      <c r="B142" s="258"/>
      <c r="C142" s="249"/>
      <c r="D142" s="249"/>
      <c r="E142" s="249"/>
      <c r="F142" s="249"/>
      <c r="G142" s="249"/>
      <c r="H142" s="248"/>
      <c r="I142" s="248"/>
      <c r="J142" s="249"/>
      <c r="K142" s="249"/>
      <c r="L142" s="249"/>
      <c r="AR142" s="248"/>
      <c r="AS142" s="248"/>
    </row>
    <row r="143" spans="1:45" ht="15.75" customHeight="1" x14ac:dyDescent="0.2">
      <c r="A143" s="249"/>
      <c r="B143" s="258"/>
      <c r="C143" s="249"/>
      <c r="D143" s="249"/>
      <c r="E143" s="249"/>
      <c r="F143" s="249"/>
      <c r="G143" s="249"/>
      <c r="H143" s="248"/>
      <c r="I143" s="248"/>
      <c r="J143" s="249"/>
      <c r="K143" s="249"/>
      <c r="L143" s="249"/>
      <c r="AR143" s="248"/>
      <c r="AS143" s="248"/>
    </row>
    <row r="144" spans="1:45" ht="15.75" customHeight="1" x14ac:dyDescent="0.2">
      <c r="A144" s="249"/>
      <c r="B144" s="258"/>
      <c r="C144" s="249"/>
      <c r="D144" s="249"/>
      <c r="E144" s="249"/>
      <c r="F144" s="249"/>
      <c r="G144" s="249"/>
      <c r="H144" s="248"/>
      <c r="I144" s="248"/>
      <c r="J144" s="249"/>
      <c r="K144" s="249"/>
      <c r="L144" s="249"/>
      <c r="AR144" s="248"/>
      <c r="AS144" s="248"/>
    </row>
    <row r="145" spans="1:45" ht="15.75" customHeight="1" x14ac:dyDescent="0.2">
      <c r="A145" s="249"/>
      <c r="B145" s="258"/>
      <c r="C145" s="249"/>
      <c r="D145" s="249"/>
      <c r="E145" s="249"/>
      <c r="F145" s="249"/>
      <c r="G145" s="249"/>
      <c r="H145" s="248"/>
      <c r="I145" s="248"/>
      <c r="J145" s="249"/>
      <c r="K145" s="249"/>
      <c r="L145" s="249"/>
      <c r="AR145" s="248"/>
      <c r="AS145" s="248"/>
    </row>
    <row r="146" spans="1:45" ht="15.75" customHeight="1" x14ac:dyDescent="0.2">
      <c r="A146" s="249"/>
      <c r="B146" s="258"/>
      <c r="C146" s="249"/>
      <c r="D146" s="249"/>
      <c r="E146" s="249"/>
      <c r="F146" s="249"/>
      <c r="G146" s="249"/>
      <c r="H146" s="248"/>
      <c r="I146" s="248"/>
      <c r="J146" s="249"/>
      <c r="K146" s="249"/>
      <c r="L146" s="249"/>
      <c r="AR146" s="248"/>
      <c r="AS146" s="248"/>
    </row>
    <row r="147" spans="1:45" ht="15.75" customHeight="1" x14ac:dyDescent="0.2">
      <c r="A147" s="249"/>
      <c r="B147" s="258"/>
      <c r="C147" s="249"/>
      <c r="D147" s="249"/>
      <c r="E147" s="249"/>
      <c r="F147" s="249"/>
      <c r="G147" s="249"/>
      <c r="H147" s="248"/>
      <c r="I147" s="248"/>
      <c r="J147" s="249"/>
      <c r="K147" s="249"/>
      <c r="L147" s="249"/>
      <c r="AR147" s="248"/>
      <c r="AS147" s="248"/>
    </row>
    <row r="148" spans="1:45" ht="15.75" customHeight="1" x14ac:dyDescent="0.2">
      <c r="A148" s="249"/>
      <c r="B148" s="258"/>
      <c r="C148" s="249"/>
      <c r="D148" s="249"/>
      <c r="E148" s="249"/>
      <c r="F148" s="249"/>
      <c r="G148" s="249"/>
      <c r="H148" s="248"/>
      <c r="I148" s="248"/>
      <c r="J148" s="249"/>
      <c r="K148" s="249"/>
      <c r="L148" s="249"/>
      <c r="AR148" s="248"/>
      <c r="AS148" s="248"/>
    </row>
    <row r="149" spans="1:45" ht="15.75" customHeight="1" x14ac:dyDescent="0.2">
      <c r="A149" s="249"/>
      <c r="B149" s="258"/>
      <c r="C149" s="249"/>
      <c r="D149" s="249"/>
      <c r="E149" s="249"/>
      <c r="F149" s="249"/>
      <c r="G149" s="249"/>
      <c r="H149" s="248"/>
      <c r="I149" s="248"/>
      <c r="J149" s="249"/>
      <c r="K149" s="249"/>
      <c r="L149" s="249"/>
      <c r="AR149" s="248"/>
      <c r="AS149" s="248"/>
    </row>
    <row r="150" spans="1:45" ht="15.75" customHeight="1" x14ac:dyDescent="0.2">
      <c r="A150" s="249"/>
      <c r="B150" s="258"/>
      <c r="C150" s="249"/>
      <c r="D150" s="249"/>
      <c r="E150" s="249"/>
      <c r="F150" s="249"/>
      <c r="G150" s="249"/>
      <c r="H150" s="248"/>
      <c r="I150" s="248"/>
      <c r="J150" s="249"/>
      <c r="K150" s="249"/>
      <c r="L150" s="249"/>
      <c r="AR150" s="248"/>
      <c r="AS150" s="248"/>
    </row>
    <row r="151" spans="1:45" ht="15.75" customHeight="1" x14ac:dyDescent="0.2">
      <c r="A151" s="249"/>
      <c r="B151" s="258"/>
      <c r="C151" s="249"/>
      <c r="D151" s="249"/>
      <c r="E151" s="249"/>
      <c r="F151" s="249"/>
      <c r="G151" s="249"/>
      <c r="H151" s="248"/>
      <c r="I151" s="248"/>
      <c r="J151" s="249"/>
      <c r="K151" s="249"/>
      <c r="L151" s="249"/>
      <c r="AR151" s="248"/>
      <c r="AS151" s="248"/>
    </row>
    <row r="152" spans="1:45" ht="15.75" customHeight="1" x14ac:dyDescent="0.2">
      <c r="A152" s="249"/>
      <c r="B152" s="258"/>
      <c r="C152" s="249"/>
      <c r="D152" s="249"/>
      <c r="E152" s="249"/>
      <c r="F152" s="249"/>
      <c r="G152" s="249"/>
      <c r="H152" s="248"/>
      <c r="I152" s="248"/>
      <c r="J152" s="249"/>
      <c r="K152" s="249"/>
      <c r="L152" s="249"/>
      <c r="AR152" s="248"/>
      <c r="AS152" s="248"/>
    </row>
    <row r="153" spans="1:45" ht="15.75" customHeight="1" x14ac:dyDescent="0.2">
      <c r="A153" s="249"/>
      <c r="B153" s="258"/>
      <c r="C153" s="249"/>
      <c r="D153" s="249"/>
      <c r="E153" s="249"/>
      <c r="F153" s="249"/>
      <c r="G153" s="249"/>
      <c r="H153" s="248"/>
      <c r="I153" s="248"/>
      <c r="J153" s="249"/>
      <c r="K153" s="249"/>
      <c r="L153" s="249"/>
      <c r="AR153" s="248"/>
      <c r="AS153" s="248"/>
    </row>
    <row r="154" spans="1:45" ht="15.75" customHeight="1" x14ac:dyDescent="0.2">
      <c r="A154" s="249"/>
      <c r="B154" s="258"/>
      <c r="C154" s="249"/>
      <c r="D154" s="249"/>
      <c r="E154" s="249"/>
      <c r="F154" s="249"/>
      <c r="G154" s="249"/>
      <c r="H154" s="248"/>
      <c r="I154" s="248"/>
      <c r="J154" s="249"/>
      <c r="K154" s="249"/>
      <c r="L154" s="249"/>
      <c r="AR154" s="248"/>
      <c r="AS154" s="248"/>
    </row>
    <row r="155" spans="1:45" ht="15.75" customHeight="1" x14ac:dyDescent="0.2">
      <c r="A155" s="249"/>
      <c r="B155" s="258"/>
      <c r="C155" s="249"/>
      <c r="D155" s="249"/>
      <c r="E155" s="249"/>
      <c r="F155" s="249"/>
      <c r="G155" s="249"/>
      <c r="H155" s="248"/>
      <c r="I155" s="248"/>
      <c r="J155" s="249"/>
      <c r="K155" s="249"/>
      <c r="L155" s="249"/>
      <c r="AR155" s="248"/>
      <c r="AS155" s="248"/>
    </row>
    <row r="156" spans="1:45" ht="15.75" customHeight="1" x14ac:dyDescent="0.2">
      <c r="A156" s="249"/>
      <c r="B156" s="258"/>
      <c r="C156" s="249"/>
      <c r="D156" s="249"/>
      <c r="E156" s="249"/>
      <c r="F156" s="249"/>
      <c r="G156" s="249"/>
      <c r="H156" s="248"/>
      <c r="I156" s="248"/>
      <c r="J156" s="249"/>
      <c r="K156" s="249"/>
      <c r="L156" s="249"/>
      <c r="AR156" s="248"/>
      <c r="AS156" s="248"/>
    </row>
    <row r="157" spans="1:45" ht="15.75" customHeight="1" x14ac:dyDescent="0.2">
      <c r="A157" s="249"/>
      <c r="B157" s="258"/>
      <c r="C157" s="249"/>
      <c r="D157" s="249"/>
      <c r="E157" s="249"/>
      <c r="F157" s="249"/>
      <c r="G157" s="249"/>
      <c r="H157" s="248"/>
      <c r="I157" s="248"/>
      <c r="J157" s="249"/>
      <c r="K157" s="249"/>
      <c r="L157" s="249"/>
      <c r="AR157" s="248"/>
      <c r="AS157" s="248"/>
    </row>
    <row r="158" spans="1:45" ht="15.75" customHeight="1" x14ac:dyDescent="0.2">
      <c r="A158" s="249"/>
      <c r="B158" s="258"/>
      <c r="C158" s="249"/>
      <c r="D158" s="249"/>
      <c r="E158" s="249"/>
      <c r="F158" s="249"/>
      <c r="G158" s="249"/>
      <c r="H158" s="248"/>
      <c r="I158" s="248"/>
      <c r="J158" s="249"/>
      <c r="K158" s="249"/>
      <c r="L158" s="249"/>
      <c r="AR158" s="248"/>
      <c r="AS158" s="248"/>
    </row>
    <row r="159" spans="1:45" ht="15.75" customHeight="1" x14ac:dyDescent="0.2">
      <c r="A159" s="249"/>
      <c r="B159" s="258"/>
      <c r="C159" s="249"/>
      <c r="D159" s="249"/>
      <c r="E159" s="249"/>
      <c r="F159" s="249"/>
      <c r="G159" s="249"/>
      <c r="H159" s="248"/>
      <c r="I159" s="248"/>
      <c r="J159" s="249"/>
      <c r="K159" s="249"/>
      <c r="L159" s="249"/>
      <c r="AR159" s="248"/>
      <c r="AS159" s="248"/>
    </row>
    <row r="160" spans="1:45" ht="15.75" customHeight="1" x14ac:dyDescent="0.2">
      <c r="A160" s="249"/>
      <c r="B160" s="258"/>
      <c r="C160" s="249"/>
      <c r="D160" s="249"/>
      <c r="E160" s="249"/>
      <c r="F160" s="249"/>
      <c r="G160" s="249"/>
      <c r="H160" s="248"/>
      <c r="I160" s="248"/>
      <c r="J160" s="249"/>
      <c r="K160" s="249"/>
      <c r="L160" s="249"/>
      <c r="AR160" s="248"/>
      <c r="AS160" s="248"/>
    </row>
    <row r="161" spans="1:45" ht="15.75" customHeight="1" x14ac:dyDescent="0.2">
      <c r="A161" s="249"/>
      <c r="B161" s="258"/>
      <c r="C161" s="249"/>
      <c r="D161" s="249"/>
      <c r="E161" s="249"/>
      <c r="F161" s="249"/>
      <c r="G161" s="249"/>
      <c r="H161" s="248"/>
      <c r="I161" s="248"/>
      <c r="J161" s="249"/>
      <c r="K161" s="249"/>
      <c r="L161" s="249"/>
      <c r="AR161" s="248"/>
      <c r="AS161" s="248"/>
    </row>
    <row r="162" spans="1:45" ht="15.75" customHeight="1" x14ac:dyDescent="0.2">
      <c r="A162" s="249"/>
      <c r="B162" s="258"/>
      <c r="C162" s="249"/>
      <c r="D162" s="249"/>
      <c r="E162" s="249"/>
      <c r="F162" s="249"/>
      <c r="G162" s="249"/>
      <c r="H162" s="248"/>
      <c r="I162" s="248"/>
      <c r="J162" s="249"/>
      <c r="K162" s="249"/>
      <c r="L162" s="249"/>
      <c r="AR162" s="248"/>
      <c r="AS162" s="248"/>
    </row>
    <row r="163" spans="1:45" ht="15.75" customHeight="1" x14ac:dyDescent="0.2">
      <c r="A163" s="249"/>
      <c r="B163" s="258"/>
      <c r="C163" s="249"/>
      <c r="D163" s="249"/>
      <c r="E163" s="249"/>
      <c r="F163" s="249"/>
      <c r="G163" s="249"/>
      <c r="H163" s="248"/>
      <c r="I163" s="248"/>
      <c r="J163" s="249"/>
      <c r="K163" s="249"/>
      <c r="L163" s="249"/>
      <c r="AR163" s="248"/>
      <c r="AS163" s="248"/>
    </row>
    <row r="164" spans="1:45" ht="15.75" customHeight="1" x14ac:dyDescent="0.2">
      <c r="A164" s="249"/>
      <c r="B164" s="258"/>
      <c r="C164" s="249"/>
      <c r="D164" s="249"/>
      <c r="E164" s="249"/>
      <c r="F164" s="249"/>
      <c r="G164" s="249"/>
      <c r="H164" s="248"/>
      <c r="I164" s="248"/>
      <c r="J164" s="249"/>
      <c r="K164" s="249"/>
      <c r="L164" s="249"/>
      <c r="AR164" s="248"/>
      <c r="AS164" s="248"/>
    </row>
    <row r="165" spans="1:45" ht="15.75" customHeight="1" x14ac:dyDescent="0.2">
      <c r="A165" s="249"/>
      <c r="B165" s="258"/>
      <c r="C165" s="249"/>
      <c r="D165" s="249"/>
      <c r="E165" s="249"/>
      <c r="F165" s="249"/>
      <c r="G165" s="249"/>
      <c r="H165" s="248"/>
      <c r="I165" s="248"/>
      <c r="J165" s="249"/>
      <c r="K165" s="249"/>
      <c r="L165" s="249"/>
      <c r="AR165" s="248"/>
      <c r="AS165" s="248"/>
    </row>
    <row r="166" spans="1:45" ht="15.75" customHeight="1" x14ac:dyDescent="0.2">
      <c r="A166" s="249"/>
      <c r="B166" s="258"/>
      <c r="C166" s="249"/>
      <c r="D166" s="249"/>
      <c r="E166" s="249"/>
      <c r="F166" s="249"/>
      <c r="G166" s="249"/>
      <c r="H166" s="248"/>
      <c r="I166" s="248"/>
      <c r="J166" s="249"/>
      <c r="K166" s="249"/>
      <c r="L166" s="249"/>
      <c r="AR166" s="248"/>
      <c r="AS166" s="248"/>
    </row>
    <row r="167" spans="1:45" ht="15.75" customHeight="1" x14ac:dyDescent="0.2">
      <c r="A167" s="249"/>
      <c r="B167" s="258"/>
      <c r="C167" s="249"/>
      <c r="D167" s="249"/>
      <c r="E167" s="249"/>
      <c r="F167" s="249"/>
      <c r="G167" s="249"/>
      <c r="H167" s="248"/>
      <c r="I167" s="248"/>
      <c r="J167" s="249"/>
      <c r="K167" s="249"/>
      <c r="L167" s="249"/>
      <c r="AR167" s="248"/>
      <c r="AS167" s="248"/>
    </row>
    <row r="168" spans="1:45" ht="15.75" customHeight="1" x14ac:dyDescent="0.2">
      <c r="A168" s="249"/>
      <c r="B168" s="258"/>
      <c r="C168" s="249"/>
      <c r="D168" s="249"/>
      <c r="E168" s="249"/>
      <c r="F168" s="249"/>
      <c r="G168" s="249"/>
      <c r="H168" s="248"/>
      <c r="I168" s="248"/>
      <c r="J168" s="249"/>
      <c r="K168" s="249"/>
      <c r="L168" s="249"/>
      <c r="AR168" s="248"/>
      <c r="AS168" s="248"/>
    </row>
    <row r="169" spans="1:45" ht="15.75" customHeight="1" x14ac:dyDescent="0.2">
      <c r="A169" s="249"/>
      <c r="B169" s="258"/>
      <c r="C169" s="249"/>
      <c r="D169" s="249"/>
      <c r="E169" s="249"/>
      <c r="F169" s="249"/>
      <c r="G169" s="249"/>
      <c r="H169" s="248"/>
      <c r="I169" s="248"/>
      <c r="J169" s="249"/>
      <c r="K169" s="249"/>
      <c r="L169" s="249"/>
      <c r="AR169" s="248"/>
      <c r="AS169" s="248"/>
    </row>
    <row r="170" spans="1:45" ht="15.75" customHeight="1" x14ac:dyDescent="0.2">
      <c r="A170" s="249"/>
      <c r="B170" s="258"/>
      <c r="C170" s="249"/>
      <c r="D170" s="249"/>
      <c r="E170" s="249"/>
      <c r="F170" s="249"/>
      <c r="G170" s="249"/>
      <c r="H170" s="248"/>
      <c r="I170" s="248"/>
      <c r="J170" s="249"/>
      <c r="K170" s="249"/>
      <c r="L170" s="249"/>
      <c r="AR170" s="248"/>
      <c r="AS170" s="248"/>
    </row>
    <row r="171" spans="1:45" ht="15.75" customHeight="1" x14ac:dyDescent="0.2">
      <c r="A171" s="249"/>
      <c r="B171" s="258"/>
      <c r="C171" s="249"/>
      <c r="D171" s="249"/>
      <c r="E171" s="249"/>
      <c r="F171" s="249"/>
      <c r="G171" s="249"/>
      <c r="H171" s="248"/>
      <c r="I171" s="248"/>
      <c r="J171" s="249"/>
      <c r="K171" s="249"/>
      <c r="L171" s="249"/>
      <c r="AR171" s="248"/>
      <c r="AS171" s="248"/>
    </row>
    <row r="172" spans="1:45" ht="15.75" customHeight="1" x14ac:dyDescent="0.2">
      <c r="A172" s="249"/>
      <c r="B172" s="258"/>
      <c r="C172" s="249"/>
      <c r="D172" s="249"/>
      <c r="E172" s="249"/>
      <c r="F172" s="249"/>
      <c r="G172" s="249"/>
      <c r="H172" s="248"/>
      <c r="I172" s="248"/>
      <c r="J172" s="249"/>
      <c r="K172" s="249"/>
      <c r="L172" s="249"/>
      <c r="AR172" s="248"/>
      <c r="AS172" s="248"/>
    </row>
    <row r="173" spans="1:45" ht="15.75" customHeight="1" x14ac:dyDescent="0.2">
      <c r="A173" s="249"/>
      <c r="B173" s="258"/>
      <c r="C173" s="249"/>
      <c r="D173" s="249"/>
      <c r="E173" s="249"/>
      <c r="F173" s="249"/>
      <c r="G173" s="249"/>
      <c r="H173" s="248"/>
      <c r="I173" s="248"/>
      <c r="J173" s="249"/>
      <c r="K173" s="249"/>
      <c r="L173" s="249"/>
      <c r="AR173" s="248"/>
      <c r="AS173" s="248"/>
    </row>
    <row r="174" spans="1:45" ht="15.75" customHeight="1" x14ac:dyDescent="0.2">
      <c r="A174" s="249"/>
      <c r="B174" s="258"/>
      <c r="C174" s="249"/>
      <c r="D174" s="249"/>
      <c r="E174" s="249"/>
      <c r="F174" s="249"/>
      <c r="G174" s="249"/>
      <c r="H174" s="248"/>
      <c r="I174" s="248"/>
      <c r="J174" s="249"/>
      <c r="K174" s="249"/>
      <c r="L174" s="249"/>
      <c r="AR174" s="248"/>
      <c r="AS174" s="248"/>
    </row>
    <row r="175" spans="1:45" ht="15.75" customHeight="1" x14ac:dyDescent="0.2">
      <c r="A175" s="249"/>
      <c r="B175" s="258"/>
      <c r="C175" s="249"/>
      <c r="D175" s="249"/>
      <c r="E175" s="249"/>
      <c r="F175" s="249"/>
      <c r="G175" s="249"/>
      <c r="H175" s="248"/>
      <c r="I175" s="248"/>
      <c r="J175" s="249"/>
      <c r="K175" s="249"/>
      <c r="L175" s="249"/>
      <c r="AR175" s="248"/>
      <c r="AS175" s="248"/>
    </row>
    <row r="176" spans="1:45" ht="15.75" customHeight="1" x14ac:dyDescent="0.2">
      <c r="A176" s="249"/>
      <c r="B176" s="258"/>
      <c r="C176" s="249"/>
      <c r="D176" s="249"/>
      <c r="E176" s="249"/>
      <c r="F176" s="249"/>
      <c r="G176" s="249"/>
      <c r="H176" s="248"/>
      <c r="I176" s="248"/>
      <c r="J176" s="249"/>
      <c r="K176" s="249"/>
      <c r="L176" s="249"/>
      <c r="AR176" s="248"/>
      <c r="AS176" s="248"/>
    </row>
    <row r="177" spans="1:45" ht="15.75" customHeight="1" x14ac:dyDescent="0.2">
      <c r="A177" s="249"/>
      <c r="B177" s="258"/>
      <c r="C177" s="249"/>
      <c r="D177" s="249"/>
      <c r="E177" s="249"/>
      <c r="F177" s="249"/>
      <c r="G177" s="249"/>
      <c r="H177" s="248"/>
      <c r="I177" s="248"/>
      <c r="J177" s="249"/>
      <c r="K177" s="249"/>
      <c r="L177" s="249"/>
      <c r="AR177" s="248"/>
      <c r="AS177" s="248"/>
    </row>
    <row r="178" spans="1:45" ht="15.75" customHeight="1" x14ac:dyDescent="0.2">
      <c r="A178" s="249"/>
      <c r="B178" s="258"/>
      <c r="C178" s="249"/>
      <c r="D178" s="249"/>
      <c r="E178" s="249"/>
      <c r="F178" s="249"/>
      <c r="G178" s="249"/>
      <c r="H178" s="248"/>
      <c r="I178" s="248"/>
      <c r="J178" s="249"/>
      <c r="K178" s="249"/>
      <c r="L178" s="249"/>
      <c r="AR178" s="248"/>
      <c r="AS178" s="248"/>
    </row>
    <row r="179" spans="1:45" ht="15.75" customHeight="1" x14ac:dyDescent="0.2">
      <c r="A179" s="249"/>
      <c r="B179" s="258"/>
      <c r="C179" s="249"/>
      <c r="D179" s="249"/>
      <c r="E179" s="249"/>
      <c r="F179" s="249"/>
      <c r="G179" s="249"/>
      <c r="H179" s="248"/>
      <c r="I179" s="248"/>
      <c r="J179" s="249"/>
      <c r="K179" s="249"/>
      <c r="L179" s="249"/>
      <c r="AR179" s="248"/>
      <c r="AS179" s="248"/>
    </row>
    <row r="180" spans="1:45" ht="15.75" customHeight="1" x14ac:dyDescent="0.2">
      <c r="A180" s="249"/>
      <c r="B180" s="258"/>
      <c r="C180" s="249"/>
      <c r="D180" s="249"/>
      <c r="E180" s="249"/>
      <c r="F180" s="249"/>
      <c r="G180" s="249"/>
      <c r="H180" s="248"/>
      <c r="I180" s="248"/>
      <c r="J180" s="249"/>
      <c r="K180" s="249"/>
      <c r="L180" s="249"/>
      <c r="AR180" s="248"/>
      <c r="AS180" s="248"/>
    </row>
    <row r="181" spans="1:45" ht="15.75" customHeight="1" x14ac:dyDescent="0.2">
      <c r="A181" s="249"/>
      <c r="B181" s="258"/>
      <c r="C181" s="249"/>
      <c r="D181" s="249"/>
      <c r="E181" s="249"/>
      <c r="F181" s="249"/>
      <c r="G181" s="249"/>
      <c r="H181" s="248"/>
      <c r="I181" s="248"/>
      <c r="J181" s="249"/>
      <c r="K181" s="249"/>
      <c r="L181" s="249"/>
      <c r="AR181" s="248"/>
      <c r="AS181" s="248"/>
    </row>
    <row r="182" spans="1:45" ht="15.75" customHeight="1" x14ac:dyDescent="0.2">
      <c r="A182" s="249"/>
      <c r="B182" s="258"/>
      <c r="C182" s="249"/>
      <c r="D182" s="249"/>
      <c r="E182" s="249"/>
      <c r="F182" s="249"/>
      <c r="G182" s="249"/>
      <c r="H182" s="248"/>
      <c r="I182" s="248"/>
      <c r="J182" s="249"/>
      <c r="K182" s="249"/>
      <c r="L182" s="249"/>
      <c r="AR182" s="248"/>
      <c r="AS182" s="248"/>
    </row>
    <row r="183" spans="1:45" ht="15.75" customHeight="1" x14ac:dyDescent="0.2">
      <c r="A183" s="249"/>
      <c r="B183" s="258"/>
      <c r="C183" s="249"/>
      <c r="D183" s="249"/>
      <c r="E183" s="249"/>
      <c r="F183" s="249"/>
      <c r="G183" s="249"/>
      <c r="H183" s="248"/>
      <c r="I183" s="248"/>
      <c r="J183" s="249"/>
      <c r="K183" s="249"/>
      <c r="L183" s="249"/>
      <c r="AR183" s="248"/>
      <c r="AS183" s="248"/>
    </row>
    <row r="184" spans="1:45" ht="15.75" customHeight="1" x14ac:dyDescent="0.2">
      <c r="A184" s="249"/>
      <c r="B184" s="258"/>
      <c r="C184" s="249"/>
      <c r="D184" s="249"/>
      <c r="E184" s="249"/>
      <c r="F184" s="249"/>
      <c r="G184" s="249"/>
      <c r="H184" s="248"/>
      <c r="I184" s="248"/>
      <c r="J184" s="249"/>
      <c r="K184" s="249"/>
      <c r="L184" s="249"/>
      <c r="AR184" s="248"/>
      <c r="AS184" s="248"/>
    </row>
    <row r="185" spans="1:45" ht="15.75" customHeight="1" x14ac:dyDescent="0.2">
      <c r="A185" s="249"/>
      <c r="B185" s="258"/>
      <c r="C185" s="249"/>
      <c r="D185" s="249"/>
      <c r="E185" s="249"/>
      <c r="F185" s="249"/>
      <c r="G185" s="249"/>
      <c r="H185" s="248"/>
      <c r="I185" s="248"/>
      <c r="J185" s="249"/>
      <c r="K185" s="249"/>
      <c r="L185" s="249"/>
      <c r="AR185" s="248"/>
      <c r="AS185" s="248"/>
    </row>
    <row r="186" spans="1:45" ht="15.75" customHeight="1" x14ac:dyDescent="0.2">
      <c r="A186" s="249"/>
      <c r="B186" s="258"/>
      <c r="C186" s="249"/>
      <c r="D186" s="249"/>
      <c r="E186" s="249"/>
      <c r="F186" s="249"/>
      <c r="G186" s="249"/>
      <c r="H186" s="248"/>
      <c r="I186" s="248"/>
      <c r="J186" s="249"/>
      <c r="K186" s="249"/>
      <c r="L186" s="249"/>
      <c r="AR186" s="248"/>
      <c r="AS186" s="248"/>
    </row>
    <row r="187" spans="1:45" ht="15.75" customHeight="1" x14ac:dyDescent="0.2">
      <c r="A187" s="249"/>
      <c r="B187" s="258"/>
      <c r="C187" s="249"/>
      <c r="D187" s="249"/>
      <c r="E187" s="249"/>
      <c r="F187" s="249"/>
      <c r="G187" s="249"/>
      <c r="H187" s="248"/>
      <c r="I187" s="248"/>
      <c r="J187" s="249"/>
      <c r="K187" s="249"/>
      <c r="L187" s="249"/>
      <c r="AR187" s="248"/>
      <c r="AS187" s="248"/>
    </row>
    <row r="188" spans="1:45" ht="15.75" customHeight="1" x14ac:dyDescent="0.2">
      <c r="A188" s="249"/>
      <c r="B188" s="258"/>
      <c r="C188" s="249"/>
      <c r="D188" s="249"/>
      <c r="E188" s="249"/>
      <c r="F188" s="249"/>
      <c r="G188" s="249"/>
      <c r="H188" s="248"/>
      <c r="I188" s="248"/>
      <c r="J188" s="249"/>
      <c r="K188" s="249"/>
      <c r="L188" s="249"/>
      <c r="AR188" s="248"/>
      <c r="AS188" s="248"/>
    </row>
    <row r="189" spans="1:45" ht="15.75" customHeight="1" x14ac:dyDescent="0.2">
      <c r="A189" s="249"/>
      <c r="B189" s="258"/>
      <c r="C189" s="249"/>
      <c r="D189" s="249"/>
      <c r="E189" s="249"/>
      <c r="F189" s="249"/>
      <c r="G189" s="249"/>
      <c r="H189" s="248"/>
      <c r="I189" s="248"/>
      <c r="J189" s="249"/>
      <c r="K189" s="249"/>
      <c r="L189" s="249"/>
      <c r="AR189" s="248"/>
      <c r="AS189" s="248"/>
    </row>
    <row r="190" spans="1:45" ht="15.75" customHeight="1" x14ac:dyDescent="0.2">
      <c r="A190" s="249"/>
      <c r="B190" s="258"/>
      <c r="C190" s="249"/>
      <c r="D190" s="249"/>
      <c r="E190" s="249"/>
      <c r="F190" s="249"/>
      <c r="G190" s="249"/>
      <c r="H190" s="248"/>
      <c r="I190" s="248"/>
      <c r="J190" s="249"/>
      <c r="K190" s="249"/>
      <c r="L190" s="249"/>
      <c r="AR190" s="248"/>
      <c r="AS190" s="248"/>
    </row>
    <row r="191" spans="1:45" ht="15.75" customHeight="1" x14ac:dyDescent="0.2">
      <c r="A191" s="249"/>
      <c r="B191" s="258"/>
      <c r="C191" s="249"/>
      <c r="D191" s="249"/>
      <c r="E191" s="249"/>
      <c r="F191" s="249"/>
      <c r="G191" s="249"/>
      <c r="H191" s="248"/>
      <c r="I191" s="248"/>
      <c r="J191" s="249"/>
      <c r="K191" s="249"/>
      <c r="L191" s="249"/>
      <c r="AR191" s="248"/>
      <c r="AS191" s="248"/>
    </row>
    <row r="192" spans="1:45" ht="15.75" customHeight="1" x14ac:dyDescent="0.2">
      <c r="A192" s="249"/>
      <c r="B192" s="258"/>
      <c r="C192" s="249"/>
      <c r="D192" s="249"/>
      <c r="E192" s="249"/>
      <c r="F192" s="249"/>
      <c r="G192" s="249"/>
      <c r="H192" s="248"/>
      <c r="I192" s="248"/>
      <c r="J192" s="249"/>
      <c r="K192" s="249"/>
      <c r="L192" s="249"/>
      <c r="AR192" s="248"/>
      <c r="AS192" s="248"/>
    </row>
    <row r="193" spans="1:45" ht="15.75" customHeight="1" x14ac:dyDescent="0.2">
      <c r="A193" s="249"/>
      <c r="B193" s="258"/>
      <c r="C193" s="249"/>
      <c r="D193" s="249"/>
      <c r="E193" s="249"/>
      <c r="F193" s="249"/>
      <c r="G193" s="249"/>
      <c r="H193" s="248"/>
      <c r="I193" s="248"/>
      <c r="J193" s="249"/>
      <c r="K193" s="249"/>
      <c r="L193" s="249"/>
      <c r="AR193" s="248"/>
      <c r="AS193" s="248"/>
    </row>
    <row r="194" spans="1:45" ht="15.75" customHeight="1" x14ac:dyDescent="0.2">
      <c r="A194" s="249"/>
      <c r="B194" s="258"/>
      <c r="C194" s="249"/>
      <c r="D194" s="249"/>
      <c r="E194" s="249"/>
      <c r="F194" s="249"/>
      <c r="G194" s="249"/>
      <c r="H194" s="248"/>
      <c r="I194" s="248"/>
      <c r="J194" s="249"/>
      <c r="K194" s="249"/>
      <c r="L194" s="249"/>
      <c r="AR194" s="248"/>
      <c r="AS194" s="248"/>
    </row>
    <row r="195" spans="1:45" ht="15.75" customHeight="1" x14ac:dyDescent="0.2">
      <c r="A195" s="249"/>
      <c r="B195" s="258"/>
      <c r="C195" s="249"/>
      <c r="D195" s="249"/>
      <c r="E195" s="249"/>
      <c r="F195" s="249"/>
      <c r="G195" s="249"/>
      <c r="H195" s="248"/>
      <c r="I195" s="248"/>
      <c r="J195" s="249"/>
      <c r="K195" s="249"/>
      <c r="L195" s="249"/>
      <c r="AR195" s="248"/>
      <c r="AS195" s="248"/>
    </row>
    <row r="196" spans="1:45" ht="15.75" customHeight="1" x14ac:dyDescent="0.2">
      <c r="A196" s="249"/>
      <c r="B196" s="258"/>
      <c r="C196" s="249"/>
      <c r="D196" s="249"/>
      <c r="E196" s="249"/>
      <c r="F196" s="249"/>
      <c r="G196" s="249"/>
      <c r="H196" s="248"/>
      <c r="I196" s="248"/>
      <c r="J196" s="249"/>
      <c r="K196" s="249"/>
      <c r="L196" s="249"/>
      <c r="AR196" s="248"/>
      <c r="AS196" s="248"/>
    </row>
    <row r="197" spans="1:45" ht="15.75" customHeight="1" x14ac:dyDescent="0.2">
      <c r="A197" s="249"/>
      <c r="B197" s="258"/>
      <c r="C197" s="249"/>
      <c r="D197" s="249"/>
      <c r="E197" s="249"/>
      <c r="F197" s="249"/>
      <c r="G197" s="249"/>
      <c r="H197" s="248"/>
      <c r="I197" s="248"/>
      <c r="J197" s="249"/>
      <c r="K197" s="249"/>
      <c r="L197" s="249"/>
      <c r="AR197" s="248"/>
      <c r="AS197" s="248"/>
    </row>
    <row r="198" spans="1:45" ht="15.75" customHeight="1" x14ac:dyDescent="0.2">
      <c r="A198" s="249"/>
      <c r="B198" s="258"/>
      <c r="C198" s="249"/>
      <c r="D198" s="249"/>
      <c r="E198" s="249"/>
      <c r="F198" s="249"/>
      <c r="G198" s="249"/>
      <c r="H198" s="248"/>
      <c r="I198" s="248"/>
      <c r="J198" s="249"/>
      <c r="K198" s="249"/>
      <c r="L198" s="249"/>
      <c r="AR198" s="248"/>
      <c r="AS198" s="248"/>
    </row>
    <row r="199" spans="1:45" ht="15.75" customHeight="1" x14ac:dyDescent="0.2">
      <c r="A199" s="249"/>
      <c r="B199" s="258"/>
      <c r="C199" s="249"/>
      <c r="D199" s="249"/>
      <c r="E199" s="249"/>
      <c r="F199" s="249"/>
      <c r="G199" s="249"/>
      <c r="H199" s="248"/>
      <c r="I199" s="248"/>
      <c r="J199" s="249"/>
      <c r="K199" s="249"/>
      <c r="L199" s="249"/>
      <c r="AR199" s="248"/>
      <c r="AS199" s="248"/>
    </row>
    <row r="200" spans="1:45" ht="15.75" customHeight="1" x14ac:dyDescent="0.2">
      <c r="A200" s="249"/>
      <c r="B200" s="258"/>
      <c r="C200" s="249"/>
      <c r="D200" s="249"/>
      <c r="E200" s="249"/>
      <c r="F200" s="249"/>
      <c r="G200" s="249"/>
      <c r="H200" s="248"/>
      <c r="I200" s="248"/>
      <c r="J200" s="249"/>
      <c r="K200" s="249"/>
      <c r="L200" s="249"/>
      <c r="AR200" s="248"/>
      <c r="AS200" s="248"/>
    </row>
    <row r="201" spans="1:45" ht="15.75" customHeight="1" x14ac:dyDescent="0.2">
      <c r="A201" s="249"/>
      <c r="B201" s="258"/>
      <c r="C201" s="249"/>
      <c r="D201" s="249"/>
      <c r="E201" s="249"/>
      <c r="F201" s="249"/>
      <c r="G201" s="249"/>
      <c r="H201" s="248"/>
      <c r="I201" s="248"/>
      <c r="J201" s="249"/>
      <c r="K201" s="249"/>
      <c r="L201" s="249"/>
      <c r="AR201" s="248"/>
      <c r="AS201" s="248"/>
    </row>
    <row r="202" spans="1:45" ht="15.75" customHeight="1" x14ac:dyDescent="0.2">
      <c r="A202" s="249"/>
      <c r="B202" s="258"/>
      <c r="C202" s="249"/>
      <c r="D202" s="249"/>
      <c r="E202" s="249"/>
      <c r="F202" s="249"/>
      <c r="G202" s="249"/>
      <c r="H202" s="248"/>
      <c r="I202" s="248"/>
      <c r="J202" s="249"/>
      <c r="K202" s="249"/>
      <c r="L202" s="249"/>
      <c r="AR202" s="248"/>
      <c r="AS202" s="248"/>
    </row>
    <row r="203" spans="1:45" ht="15.75" customHeight="1" x14ac:dyDescent="0.2">
      <c r="A203" s="249"/>
      <c r="B203" s="258"/>
      <c r="C203" s="249"/>
      <c r="D203" s="249"/>
      <c r="E203" s="249"/>
      <c r="F203" s="249"/>
      <c r="G203" s="249"/>
      <c r="H203" s="248"/>
      <c r="I203" s="248"/>
      <c r="J203" s="249"/>
      <c r="K203" s="249"/>
      <c r="L203" s="249"/>
      <c r="AR203" s="248"/>
      <c r="AS203" s="248"/>
    </row>
    <row r="204" spans="1:45" ht="15.75" customHeight="1" x14ac:dyDescent="0.2">
      <c r="A204" s="249"/>
      <c r="B204" s="258"/>
      <c r="C204" s="249"/>
      <c r="D204" s="249"/>
      <c r="E204" s="249"/>
      <c r="F204" s="249"/>
      <c r="G204" s="249"/>
      <c r="H204" s="248"/>
      <c r="I204" s="248"/>
      <c r="J204" s="249"/>
      <c r="K204" s="249"/>
      <c r="L204" s="249"/>
      <c r="AR204" s="248"/>
      <c r="AS204" s="248"/>
    </row>
    <row r="205" spans="1:45" ht="15.75" customHeight="1" x14ac:dyDescent="0.2">
      <c r="A205" s="249"/>
      <c r="B205" s="258"/>
      <c r="C205" s="249"/>
      <c r="D205" s="249"/>
      <c r="E205" s="249"/>
      <c r="F205" s="249"/>
      <c r="G205" s="249"/>
      <c r="H205" s="248"/>
      <c r="I205" s="248"/>
      <c r="J205" s="249"/>
      <c r="K205" s="249"/>
      <c r="L205" s="249"/>
      <c r="AR205" s="248"/>
      <c r="AS205" s="248"/>
    </row>
    <row r="206" spans="1:45" ht="15.75" customHeight="1" x14ac:dyDescent="0.2">
      <c r="A206" s="249"/>
      <c r="B206" s="258"/>
      <c r="C206" s="249"/>
      <c r="D206" s="249"/>
      <c r="E206" s="249"/>
      <c r="F206" s="249"/>
      <c r="G206" s="249"/>
      <c r="H206" s="248"/>
      <c r="I206" s="248"/>
      <c r="J206" s="249"/>
      <c r="K206" s="249"/>
      <c r="L206" s="249"/>
      <c r="AR206" s="248"/>
      <c r="AS206" s="248"/>
    </row>
    <row r="207" spans="1:45" ht="15.75" customHeight="1" x14ac:dyDescent="0.2">
      <c r="A207" s="249"/>
      <c r="B207" s="258"/>
      <c r="C207" s="249"/>
      <c r="D207" s="249"/>
      <c r="E207" s="249"/>
      <c r="F207" s="249"/>
      <c r="G207" s="249"/>
      <c r="H207" s="248"/>
      <c r="I207" s="248"/>
      <c r="J207" s="249"/>
      <c r="K207" s="249"/>
      <c r="L207" s="249"/>
      <c r="AR207" s="248"/>
      <c r="AS207" s="248"/>
    </row>
    <row r="208" spans="1:45" ht="15.75" customHeight="1" x14ac:dyDescent="0.2">
      <c r="A208" s="249"/>
      <c r="B208" s="258"/>
      <c r="C208" s="249"/>
      <c r="D208" s="249"/>
      <c r="E208" s="249"/>
      <c r="F208" s="249"/>
      <c r="G208" s="249"/>
      <c r="H208" s="248"/>
      <c r="I208" s="248"/>
      <c r="J208" s="249"/>
      <c r="K208" s="249"/>
      <c r="L208" s="249"/>
      <c r="AR208" s="248"/>
      <c r="AS208" s="248"/>
    </row>
    <row r="209" spans="1:45" ht="15.75" customHeight="1" x14ac:dyDescent="0.2">
      <c r="A209" s="249"/>
      <c r="B209" s="258"/>
      <c r="C209" s="249"/>
      <c r="D209" s="249"/>
      <c r="E209" s="249"/>
      <c r="F209" s="249"/>
      <c r="G209" s="249"/>
      <c r="H209" s="248"/>
      <c r="I209" s="248"/>
      <c r="J209" s="249"/>
      <c r="K209" s="249"/>
      <c r="L209" s="249"/>
      <c r="AR209" s="248"/>
      <c r="AS209" s="248"/>
    </row>
    <row r="210" spans="1:45" ht="15.75" customHeight="1" x14ac:dyDescent="0.2">
      <c r="A210" s="249"/>
      <c r="B210" s="258"/>
      <c r="C210" s="249"/>
      <c r="D210" s="249"/>
      <c r="E210" s="249"/>
      <c r="F210" s="249"/>
      <c r="G210" s="249"/>
      <c r="H210" s="248"/>
      <c r="I210" s="248"/>
      <c r="J210" s="249"/>
      <c r="K210" s="249"/>
      <c r="L210" s="249"/>
      <c r="AR210" s="248"/>
      <c r="AS210" s="248"/>
    </row>
    <row r="211" spans="1:45" ht="15.75" customHeight="1" x14ac:dyDescent="0.2">
      <c r="A211" s="249"/>
      <c r="B211" s="258"/>
      <c r="C211" s="249"/>
      <c r="D211" s="249"/>
      <c r="E211" s="249"/>
      <c r="F211" s="249"/>
      <c r="G211" s="249"/>
      <c r="H211" s="248"/>
      <c r="I211" s="248"/>
      <c r="J211" s="249"/>
      <c r="K211" s="249"/>
      <c r="L211" s="249"/>
      <c r="AR211" s="248"/>
      <c r="AS211" s="248"/>
    </row>
    <row r="212" spans="1:45" ht="15.75" customHeight="1" x14ac:dyDescent="0.2">
      <c r="A212" s="249"/>
      <c r="B212" s="258"/>
      <c r="C212" s="249"/>
      <c r="D212" s="249"/>
      <c r="E212" s="249"/>
      <c r="F212" s="249"/>
      <c r="G212" s="249"/>
      <c r="H212" s="248"/>
      <c r="I212" s="248"/>
      <c r="J212" s="249"/>
      <c r="K212" s="249"/>
      <c r="L212" s="249"/>
      <c r="AR212" s="248"/>
      <c r="AS212" s="248"/>
    </row>
    <row r="213" spans="1:45" ht="15.75" customHeight="1" x14ac:dyDescent="0.2">
      <c r="A213" s="249"/>
      <c r="B213" s="258"/>
      <c r="C213" s="249"/>
      <c r="D213" s="249"/>
      <c r="E213" s="249"/>
      <c r="F213" s="249"/>
      <c r="G213" s="249"/>
      <c r="H213" s="248"/>
      <c r="I213" s="248"/>
      <c r="J213" s="249"/>
      <c r="K213" s="249"/>
      <c r="L213" s="249"/>
      <c r="AR213" s="248"/>
      <c r="AS213" s="248"/>
    </row>
    <row r="214" spans="1:45" ht="15.75" customHeight="1" x14ac:dyDescent="0.2">
      <c r="A214" s="249"/>
      <c r="B214" s="258"/>
      <c r="C214" s="249"/>
      <c r="D214" s="249"/>
      <c r="E214" s="249"/>
      <c r="F214" s="249"/>
      <c r="G214" s="249"/>
      <c r="H214" s="248"/>
      <c r="I214" s="248"/>
      <c r="J214" s="249"/>
      <c r="K214" s="249"/>
      <c r="L214" s="249"/>
      <c r="AR214" s="248"/>
      <c r="AS214" s="248"/>
    </row>
    <row r="215" spans="1:45" ht="15.75" customHeight="1" x14ac:dyDescent="0.2">
      <c r="A215" s="249"/>
      <c r="B215" s="258"/>
      <c r="C215" s="249"/>
      <c r="D215" s="249"/>
      <c r="E215" s="249"/>
      <c r="F215" s="249"/>
      <c r="G215" s="249"/>
      <c r="H215" s="248"/>
      <c r="I215" s="248"/>
      <c r="J215" s="249"/>
      <c r="K215" s="249"/>
      <c r="L215" s="249"/>
      <c r="AR215" s="248"/>
      <c r="AS215" s="248"/>
    </row>
    <row r="216" spans="1:45" ht="15.75" customHeight="1" x14ac:dyDescent="0.2">
      <c r="A216" s="249"/>
      <c r="B216" s="258"/>
      <c r="C216" s="249"/>
      <c r="D216" s="249"/>
      <c r="E216" s="249"/>
      <c r="F216" s="249"/>
      <c r="G216" s="249"/>
      <c r="H216" s="248"/>
      <c r="I216" s="248"/>
      <c r="J216" s="249"/>
      <c r="K216" s="249"/>
      <c r="L216" s="249"/>
      <c r="AR216" s="248"/>
      <c r="AS216" s="248"/>
    </row>
    <row r="217" spans="1:45" ht="15.75" customHeight="1" x14ac:dyDescent="0.2">
      <c r="A217" s="249"/>
      <c r="B217" s="258"/>
      <c r="C217" s="249"/>
      <c r="D217" s="249"/>
      <c r="E217" s="249"/>
      <c r="F217" s="249"/>
      <c r="G217" s="249"/>
      <c r="H217" s="248"/>
      <c r="I217" s="248"/>
      <c r="J217" s="249"/>
      <c r="K217" s="249"/>
      <c r="L217" s="249"/>
      <c r="AR217" s="248"/>
      <c r="AS217" s="248"/>
    </row>
    <row r="218" spans="1:45" ht="15.75" customHeight="1" x14ac:dyDescent="0.2">
      <c r="A218" s="249"/>
      <c r="B218" s="258"/>
      <c r="C218" s="249"/>
      <c r="D218" s="249"/>
      <c r="E218" s="249"/>
      <c r="F218" s="249"/>
      <c r="G218" s="249"/>
      <c r="H218" s="248"/>
      <c r="I218" s="248"/>
      <c r="J218" s="249"/>
      <c r="K218" s="249"/>
      <c r="L218" s="249"/>
      <c r="AR218" s="248"/>
      <c r="AS218" s="248"/>
    </row>
    <row r="219" spans="1:45" ht="15.75" customHeight="1" x14ac:dyDescent="0.2">
      <c r="A219" s="249"/>
      <c r="B219" s="258"/>
      <c r="C219" s="249"/>
      <c r="D219" s="249"/>
      <c r="E219" s="249"/>
      <c r="F219" s="249"/>
      <c r="G219" s="249"/>
      <c r="H219" s="248"/>
      <c r="I219" s="248"/>
      <c r="J219" s="249"/>
      <c r="K219" s="249"/>
      <c r="L219" s="249"/>
      <c r="AR219" s="248"/>
      <c r="AS219" s="248"/>
    </row>
    <row r="220" spans="1:45" ht="15.75" customHeight="1" x14ac:dyDescent="0.2">
      <c r="A220" s="249"/>
      <c r="B220" s="258"/>
      <c r="C220" s="249"/>
      <c r="D220" s="249"/>
      <c r="E220" s="249"/>
      <c r="F220" s="249"/>
      <c r="G220" s="249"/>
      <c r="H220" s="248"/>
      <c r="I220" s="248"/>
      <c r="J220" s="249"/>
      <c r="K220" s="249"/>
      <c r="L220" s="249"/>
      <c r="AR220" s="248"/>
      <c r="AS220" s="248"/>
    </row>
    <row r="221" spans="1:45" ht="15.75" customHeight="1" x14ac:dyDescent="0.2">
      <c r="A221" s="249"/>
      <c r="B221" s="258"/>
      <c r="C221" s="249"/>
      <c r="D221" s="249"/>
      <c r="E221" s="249"/>
      <c r="F221" s="249"/>
      <c r="G221" s="249"/>
      <c r="H221" s="248"/>
      <c r="I221" s="248"/>
      <c r="J221" s="249"/>
      <c r="K221" s="249"/>
      <c r="L221" s="249"/>
      <c r="AR221" s="248"/>
      <c r="AS221" s="248"/>
    </row>
    <row r="222" spans="1:45" ht="15.75" customHeight="1" x14ac:dyDescent="0.2">
      <c r="A222" s="249"/>
      <c r="B222" s="258"/>
      <c r="C222" s="249"/>
      <c r="D222" s="249"/>
      <c r="E222" s="249"/>
      <c r="F222" s="249"/>
      <c r="G222" s="249"/>
      <c r="H222" s="248"/>
      <c r="I222" s="248"/>
      <c r="J222" s="249"/>
      <c r="K222" s="249"/>
      <c r="L222" s="249"/>
      <c r="AR222" s="248"/>
      <c r="AS222" s="248"/>
    </row>
    <row r="223" spans="1:45" ht="15.75" customHeight="1" x14ac:dyDescent="0.2">
      <c r="A223" s="249"/>
      <c r="B223" s="258"/>
      <c r="C223" s="249"/>
      <c r="D223" s="249"/>
      <c r="E223" s="249"/>
      <c r="F223" s="249"/>
      <c r="G223" s="249"/>
      <c r="H223" s="248"/>
      <c r="I223" s="248"/>
      <c r="J223" s="249"/>
      <c r="K223" s="249"/>
      <c r="L223" s="249"/>
      <c r="AR223" s="248"/>
      <c r="AS223" s="248"/>
    </row>
    <row r="224" spans="1:45" ht="15.75" customHeight="1" x14ac:dyDescent="0.2">
      <c r="A224" s="249"/>
      <c r="B224" s="258"/>
      <c r="C224" s="249"/>
      <c r="D224" s="249"/>
      <c r="E224" s="249"/>
      <c r="F224" s="249"/>
      <c r="G224" s="249"/>
      <c r="H224" s="248"/>
      <c r="I224" s="248"/>
      <c r="J224" s="249"/>
      <c r="K224" s="249"/>
      <c r="L224" s="249"/>
      <c r="AR224" s="248"/>
      <c r="AS224" s="248"/>
    </row>
    <row r="225" spans="1:46" ht="15.75" customHeight="1" x14ac:dyDescent="0.2">
      <c r="A225" s="249"/>
      <c r="B225" s="258"/>
      <c r="C225" s="249"/>
      <c r="D225" s="249"/>
      <c r="E225" s="249"/>
      <c r="F225" s="249"/>
      <c r="G225" s="249"/>
      <c r="H225" s="248"/>
      <c r="I225" s="248"/>
      <c r="J225" s="249"/>
      <c r="K225" s="249"/>
      <c r="L225" s="249"/>
      <c r="AR225" s="248"/>
      <c r="AS225" s="248"/>
    </row>
    <row r="226" spans="1:46" ht="15.75" customHeight="1" x14ac:dyDescent="0.2">
      <c r="A226" s="249"/>
      <c r="B226" s="258"/>
      <c r="C226" s="249"/>
      <c r="D226" s="249"/>
      <c r="E226" s="249"/>
      <c r="F226" s="249"/>
      <c r="G226" s="249"/>
      <c r="H226" s="248"/>
      <c r="I226" s="248"/>
      <c r="J226" s="249"/>
      <c r="K226" s="249"/>
      <c r="L226" s="249"/>
      <c r="AR226" s="248"/>
      <c r="AS226" s="248"/>
    </row>
    <row r="227" spans="1:46" ht="15.75" customHeight="1" x14ac:dyDescent="0.2">
      <c r="A227" s="249"/>
      <c r="B227" s="258"/>
      <c r="C227" s="249"/>
      <c r="D227" s="249"/>
      <c r="E227" s="249"/>
      <c r="F227" s="249"/>
      <c r="G227" s="249"/>
      <c r="H227" s="248"/>
      <c r="I227" s="248"/>
      <c r="J227" s="249"/>
      <c r="K227" s="249"/>
      <c r="L227" s="249"/>
      <c r="AR227" s="248"/>
      <c r="AS227" s="248"/>
    </row>
    <row r="228" spans="1:46" ht="15.75" customHeight="1" x14ac:dyDescent="0.2">
      <c r="A228" s="249"/>
      <c r="B228" s="258"/>
      <c r="C228" s="249"/>
      <c r="D228" s="249"/>
      <c r="E228" s="249"/>
      <c r="F228" s="249"/>
      <c r="G228" s="249"/>
      <c r="H228" s="248"/>
      <c r="I228" s="248"/>
      <c r="J228" s="249"/>
      <c r="K228" s="249"/>
      <c r="L228" s="249"/>
      <c r="AR228" s="248"/>
      <c r="AS228" s="248"/>
    </row>
    <row r="229" spans="1:46" ht="15.75" customHeight="1" x14ac:dyDescent="0.2">
      <c r="A229" s="249"/>
      <c r="B229" s="258"/>
      <c r="C229" s="249"/>
      <c r="D229" s="249"/>
      <c r="E229" s="249"/>
      <c r="F229" s="249"/>
      <c r="G229" s="249"/>
      <c r="H229" s="248"/>
      <c r="I229" s="248"/>
      <c r="J229" s="249"/>
      <c r="K229" s="249"/>
      <c r="L229" s="249"/>
      <c r="AR229" s="248"/>
      <c r="AS229" s="248"/>
    </row>
    <row r="230" spans="1:46" ht="15.75" customHeight="1" x14ac:dyDescent="0.2">
      <c r="A230" s="249"/>
      <c r="B230" s="258"/>
      <c r="C230" s="249"/>
      <c r="D230" s="249"/>
      <c r="E230" s="249"/>
      <c r="F230" s="249"/>
      <c r="G230" s="249"/>
      <c r="H230" s="248"/>
      <c r="I230" s="248"/>
      <c r="J230" s="249"/>
      <c r="K230" s="249"/>
      <c r="L230" s="249"/>
      <c r="AR230" s="248"/>
      <c r="AS230" s="248"/>
    </row>
    <row r="231" spans="1:46" ht="15.75" customHeight="1" x14ac:dyDescent="0.2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  <c r="AM231" s="248"/>
      <c r="AN231" s="248"/>
      <c r="AO231" s="248"/>
      <c r="AP231" s="248"/>
      <c r="AQ231" s="248"/>
      <c r="AR231" s="248"/>
      <c r="AS231" s="248"/>
      <c r="AT231" s="248"/>
    </row>
    <row r="232" spans="1:46" ht="15.75" customHeight="1" x14ac:dyDescent="0.2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8"/>
      <c r="AK232" s="248"/>
      <c r="AL232" s="248"/>
      <c r="AM232" s="248"/>
      <c r="AN232" s="248"/>
      <c r="AO232" s="248"/>
      <c r="AP232" s="248"/>
      <c r="AQ232" s="248"/>
      <c r="AR232" s="248"/>
      <c r="AS232" s="248"/>
      <c r="AT232" s="248"/>
    </row>
    <row r="233" spans="1:46" ht="15.75" customHeight="1" x14ac:dyDescent="0.2">
      <c r="A233" s="248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248"/>
      <c r="AM233" s="248"/>
      <c r="AN233" s="248"/>
      <c r="AO233" s="248"/>
      <c r="AP233" s="248"/>
      <c r="AQ233" s="248"/>
      <c r="AR233" s="248"/>
      <c r="AS233" s="248"/>
      <c r="AT233" s="248"/>
    </row>
    <row r="234" spans="1:46" ht="15.75" customHeight="1" x14ac:dyDescent="0.2">
      <c r="A234" s="248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248"/>
      <c r="AM234" s="248"/>
      <c r="AN234" s="248"/>
      <c r="AO234" s="248"/>
      <c r="AP234" s="248"/>
      <c r="AQ234" s="248"/>
      <c r="AR234" s="248"/>
      <c r="AS234" s="248"/>
      <c r="AT234" s="248"/>
    </row>
    <row r="235" spans="1:46" ht="15.75" customHeight="1" x14ac:dyDescent="0.2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8"/>
    </row>
    <row r="236" spans="1:46" ht="15.75" customHeight="1" x14ac:dyDescent="0.2">
      <c r="A236" s="248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248"/>
      <c r="AM236" s="248"/>
      <c r="AN236" s="248"/>
      <c r="AO236" s="248"/>
      <c r="AP236" s="248"/>
      <c r="AQ236" s="248"/>
      <c r="AR236" s="248"/>
      <c r="AS236" s="248"/>
      <c r="AT236" s="248"/>
    </row>
    <row r="237" spans="1:46" ht="15.75" customHeight="1" x14ac:dyDescent="0.2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248"/>
      <c r="AM237" s="248"/>
      <c r="AN237" s="248"/>
      <c r="AO237" s="248"/>
      <c r="AP237" s="248"/>
      <c r="AQ237" s="248"/>
      <c r="AR237" s="248"/>
      <c r="AS237" s="248"/>
      <c r="AT237" s="248"/>
    </row>
    <row r="238" spans="1:46" ht="15.75" customHeight="1" x14ac:dyDescent="0.2">
      <c r="A238" s="248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8"/>
      <c r="AR238" s="248"/>
      <c r="AS238" s="248"/>
      <c r="AT238" s="248"/>
    </row>
    <row r="239" spans="1:46" ht="15.75" customHeight="1" x14ac:dyDescent="0.2">
      <c r="A239" s="248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248"/>
      <c r="AM239" s="248"/>
      <c r="AN239" s="248"/>
      <c r="AO239" s="248"/>
      <c r="AP239" s="248"/>
      <c r="AQ239" s="248"/>
      <c r="AR239" s="248"/>
      <c r="AS239" s="248"/>
      <c r="AT239" s="248"/>
    </row>
    <row r="240" spans="1:46" ht="15.75" customHeight="1" x14ac:dyDescent="0.2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8"/>
      <c r="AR240" s="248"/>
      <c r="AS240" s="248"/>
      <c r="AT240" s="248"/>
    </row>
    <row r="241" spans="1:46" ht="15.75" customHeight="1" x14ac:dyDescent="0.2">
      <c r="A241" s="248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  <c r="AM241" s="248"/>
      <c r="AN241" s="248"/>
      <c r="AO241" s="248"/>
      <c r="AP241" s="248"/>
      <c r="AQ241" s="248"/>
      <c r="AR241" s="248"/>
      <c r="AS241" s="248"/>
      <c r="AT241" s="248"/>
    </row>
    <row r="242" spans="1:46" ht="15.75" customHeight="1" x14ac:dyDescent="0.2">
      <c r="A242" s="248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8"/>
      <c r="AR242" s="248"/>
      <c r="AS242" s="248"/>
      <c r="AT242" s="248"/>
    </row>
    <row r="243" spans="1:46" ht="15.75" customHeight="1" x14ac:dyDescent="0.2">
      <c r="A243" s="248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</row>
    <row r="244" spans="1:46" ht="15.75" customHeight="1" x14ac:dyDescent="0.2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48"/>
      <c r="AE244" s="248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</row>
    <row r="245" spans="1:46" ht="15.75" customHeight="1" x14ac:dyDescent="0.2">
      <c r="A245" s="248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248"/>
      <c r="AM245" s="248"/>
      <c r="AN245" s="248"/>
      <c r="AO245" s="248"/>
      <c r="AP245" s="248"/>
      <c r="AQ245" s="248"/>
      <c r="AR245" s="248"/>
      <c r="AS245" s="248"/>
      <c r="AT245" s="248"/>
    </row>
    <row r="246" spans="1:46" ht="15.75" customHeight="1" x14ac:dyDescent="0.2">
      <c r="A246" s="248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248"/>
      <c r="AM246" s="248"/>
      <c r="AN246" s="248"/>
      <c r="AO246" s="248"/>
      <c r="AP246" s="248"/>
      <c r="AQ246" s="248"/>
      <c r="AR246" s="248"/>
      <c r="AS246" s="248"/>
      <c r="AT246" s="248"/>
    </row>
    <row r="247" spans="1:46" ht="15.75" customHeight="1" x14ac:dyDescent="0.2">
      <c r="A247" s="248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  <c r="AC247" s="248"/>
      <c r="AD247" s="248"/>
      <c r="AE247" s="248"/>
      <c r="AF247" s="248"/>
      <c r="AG247" s="248"/>
      <c r="AH247" s="248"/>
      <c r="AI247" s="248"/>
      <c r="AJ247" s="248"/>
      <c r="AK247" s="248"/>
      <c r="AL247" s="248"/>
      <c r="AM247" s="248"/>
      <c r="AN247" s="248"/>
      <c r="AO247" s="248"/>
      <c r="AP247" s="248"/>
      <c r="AQ247" s="248"/>
      <c r="AR247" s="248"/>
      <c r="AS247" s="248"/>
      <c r="AT247" s="248"/>
    </row>
    <row r="248" spans="1:46" ht="15.75" customHeight="1" x14ac:dyDescent="0.2">
      <c r="A248" s="248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248"/>
      <c r="AM248" s="248"/>
      <c r="AN248" s="248"/>
      <c r="AO248" s="248"/>
      <c r="AP248" s="248"/>
      <c r="AQ248" s="248"/>
      <c r="AR248" s="248"/>
      <c r="AS248" s="248"/>
      <c r="AT248" s="248"/>
    </row>
    <row r="249" spans="1:46" ht="15.75" customHeight="1" x14ac:dyDescent="0.2">
      <c r="A249" s="248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248"/>
      <c r="AM249" s="248"/>
      <c r="AN249" s="248"/>
      <c r="AO249" s="248"/>
      <c r="AP249" s="248"/>
      <c r="AQ249" s="248"/>
      <c r="AR249" s="248"/>
      <c r="AS249" s="248"/>
      <c r="AT249" s="248"/>
    </row>
    <row r="250" spans="1:46" ht="15.75" customHeight="1" x14ac:dyDescent="0.2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8"/>
      <c r="AK250" s="248"/>
      <c r="AL250" s="248"/>
      <c r="AM250" s="248"/>
      <c r="AN250" s="248"/>
      <c r="AO250" s="248"/>
      <c r="AP250" s="248"/>
      <c r="AQ250" s="248"/>
      <c r="AR250" s="248"/>
      <c r="AS250" s="248"/>
      <c r="AT250" s="248"/>
    </row>
    <row r="251" spans="1:46" ht="15.75" customHeight="1" x14ac:dyDescent="0.2">
      <c r="A251" s="248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248"/>
      <c r="AM251" s="248"/>
      <c r="AN251" s="248"/>
      <c r="AO251" s="248"/>
      <c r="AP251" s="248"/>
      <c r="AQ251" s="248"/>
      <c r="AR251" s="248"/>
      <c r="AS251" s="248"/>
      <c r="AT251" s="248"/>
    </row>
    <row r="252" spans="1:46" ht="15.75" customHeight="1" x14ac:dyDescent="0.2">
      <c r="A252" s="248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248"/>
      <c r="AM252" s="248"/>
      <c r="AN252" s="248"/>
      <c r="AO252" s="248"/>
      <c r="AP252" s="248"/>
      <c r="AQ252" s="248"/>
      <c r="AR252" s="248"/>
      <c r="AS252" s="248"/>
      <c r="AT252" s="248"/>
    </row>
    <row r="253" spans="1:46" ht="15.75" customHeight="1" x14ac:dyDescent="0.2">
      <c r="A253" s="248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8"/>
      <c r="AK253" s="248"/>
      <c r="AL253" s="248"/>
      <c r="AM253" s="248"/>
      <c r="AN253" s="248"/>
      <c r="AO253" s="248"/>
      <c r="AP253" s="248"/>
      <c r="AQ253" s="248"/>
      <c r="AR253" s="248"/>
      <c r="AS253" s="248"/>
      <c r="AT253" s="248"/>
    </row>
    <row r="254" spans="1:46" ht="15.75" customHeight="1" x14ac:dyDescent="0.2">
      <c r="A254" s="248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248"/>
      <c r="AM254" s="248"/>
      <c r="AN254" s="248"/>
      <c r="AO254" s="248"/>
      <c r="AP254" s="248"/>
      <c r="AQ254" s="248"/>
      <c r="AR254" s="248"/>
      <c r="AS254" s="248"/>
      <c r="AT254" s="248"/>
    </row>
    <row r="255" spans="1:46" ht="15.75" customHeight="1" x14ac:dyDescent="0.2">
      <c r="A255" s="248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248"/>
      <c r="AR255" s="248"/>
      <c r="AS255" s="248"/>
      <c r="AT255" s="248"/>
    </row>
    <row r="256" spans="1:46" ht="15.75" customHeight="1" x14ac:dyDescent="0.2">
      <c r="A256" s="248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  <c r="AC256" s="248"/>
      <c r="AD256" s="248"/>
      <c r="AE256" s="248"/>
      <c r="AF256" s="248"/>
      <c r="AG256" s="248"/>
      <c r="AH256" s="248"/>
      <c r="AI256" s="248"/>
      <c r="AJ256" s="248"/>
      <c r="AK256" s="248"/>
      <c r="AL256" s="248"/>
      <c r="AM256" s="248"/>
      <c r="AN256" s="248"/>
      <c r="AO256" s="248"/>
      <c r="AP256" s="248"/>
      <c r="AQ256" s="248"/>
      <c r="AR256" s="248"/>
      <c r="AS256" s="248"/>
      <c r="AT256" s="248"/>
    </row>
    <row r="257" spans="1:46" ht="15.75" customHeight="1" x14ac:dyDescent="0.2">
      <c r="A257" s="248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248"/>
      <c r="AM257" s="248"/>
      <c r="AN257" s="248"/>
      <c r="AO257" s="248"/>
      <c r="AP257" s="248"/>
      <c r="AQ257" s="248"/>
      <c r="AR257" s="248"/>
      <c r="AS257" s="248"/>
      <c r="AT257" s="248"/>
    </row>
    <row r="258" spans="1:46" ht="15.75" customHeight="1" x14ac:dyDescent="0.2">
      <c r="A258" s="248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248"/>
      <c r="AM258" s="248"/>
      <c r="AN258" s="248"/>
      <c r="AO258" s="248"/>
      <c r="AP258" s="248"/>
      <c r="AQ258" s="248"/>
      <c r="AR258" s="248"/>
      <c r="AS258" s="248"/>
      <c r="AT258" s="248"/>
    </row>
    <row r="259" spans="1:46" ht="15.75" customHeight="1" x14ac:dyDescent="0.2">
      <c r="A259" s="248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8"/>
      <c r="AK259" s="248"/>
      <c r="AL259" s="248"/>
      <c r="AM259" s="248"/>
      <c r="AN259" s="248"/>
      <c r="AO259" s="248"/>
      <c r="AP259" s="248"/>
      <c r="AQ259" s="248"/>
      <c r="AR259" s="248"/>
      <c r="AS259" s="248"/>
      <c r="AT259" s="248"/>
    </row>
    <row r="260" spans="1:46" ht="15.75" customHeight="1" x14ac:dyDescent="0.2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8"/>
    </row>
    <row r="261" spans="1:46" ht="15.75" customHeight="1" x14ac:dyDescent="0.2">
      <c r="A261" s="248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8"/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248"/>
      <c r="AM261" s="248"/>
      <c r="AN261" s="248"/>
      <c r="AO261" s="248"/>
      <c r="AP261" s="248"/>
      <c r="AQ261" s="248"/>
      <c r="AR261" s="248"/>
      <c r="AS261" s="248"/>
      <c r="AT261" s="248"/>
    </row>
    <row r="262" spans="1:46" ht="15.75" customHeight="1" x14ac:dyDescent="0.2">
      <c r="A262" s="248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/>
      <c r="AD262" s="248"/>
      <c r="AE262" s="248"/>
      <c r="AF262" s="248"/>
      <c r="AG262" s="248"/>
      <c r="AH262" s="248"/>
      <c r="AI262" s="248"/>
      <c r="AJ262" s="248"/>
      <c r="AK262" s="248"/>
      <c r="AL262" s="248"/>
      <c r="AM262" s="248"/>
      <c r="AN262" s="248"/>
      <c r="AO262" s="248"/>
      <c r="AP262" s="248"/>
      <c r="AQ262" s="248"/>
      <c r="AR262" s="248"/>
      <c r="AS262" s="248"/>
      <c r="AT262" s="248"/>
    </row>
    <row r="263" spans="1:46" ht="15.75" customHeight="1" x14ac:dyDescent="0.2">
      <c r="A263" s="248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248"/>
      <c r="AM263" s="248"/>
      <c r="AN263" s="248"/>
      <c r="AO263" s="248"/>
      <c r="AP263" s="248"/>
      <c r="AQ263" s="248"/>
      <c r="AR263" s="248"/>
      <c r="AS263" s="248"/>
      <c r="AT263" s="248"/>
    </row>
    <row r="264" spans="1:46" ht="15.75" customHeight="1" x14ac:dyDescent="0.2">
      <c r="A264" s="248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248"/>
      <c r="AM264" s="248"/>
      <c r="AN264" s="248"/>
      <c r="AO264" s="248"/>
      <c r="AP264" s="248"/>
      <c r="AQ264" s="248"/>
      <c r="AR264" s="248"/>
      <c r="AS264" s="248"/>
      <c r="AT264" s="248"/>
    </row>
    <row r="265" spans="1:46" ht="15.75" customHeight="1" x14ac:dyDescent="0.2">
      <c r="A265" s="248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  <c r="AN265" s="248"/>
      <c r="AO265" s="248"/>
      <c r="AP265" s="248"/>
      <c r="AQ265" s="248"/>
      <c r="AR265" s="248"/>
      <c r="AS265" s="248"/>
      <c r="AT265" s="248"/>
    </row>
    <row r="266" spans="1:46" ht="15.75" customHeight="1" x14ac:dyDescent="0.2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248"/>
      <c r="AM266" s="248"/>
      <c r="AN266" s="248"/>
      <c r="AO266" s="248"/>
      <c r="AP266" s="248"/>
      <c r="AQ266" s="248"/>
      <c r="AR266" s="248"/>
      <c r="AS266" s="248"/>
      <c r="AT266" s="248"/>
    </row>
    <row r="267" spans="1:46" ht="15.75" customHeight="1" x14ac:dyDescent="0.2">
      <c r="A267" s="248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</row>
    <row r="268" spans="1:46" ht="15.75" customHeight="1" x14ac:dyDescent="0.2">
      <c r="A268" s="248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  <c r="AC268" s="248"/>
      <c r="AD268" s="248"/>
      <c r="AE268" s="248"/>
      <c r="AF268" s="248"/>
      <c r="AG268" s="248"/>
      <c r="AH268" s="248"/>
      <c r="AI268" s="248"/>
      <c r="AJ268" s="248"/>
      <c r="AK268" s="248"/>
      <c r="AL268" s="248"/>
      <c r="AM268" s="248"/>
      <c r="AN268" s="248"/>
      <c r="AO268" s="248"/>
      <c r="AP268" s="248"/>
      <c r="AQ268" s="248"/>
      <c r="AR268" s="248"/>
      <c r="AS268" s="248"/>
      <c r="AT268" s="248"/>
    </row>
    <row r="269" spans="1:46" ht="15.75" customHeight="1" x14ac:dyDescent="0.2">
      <c r="A269" s="248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248"/>
      <c r="AM269" s="248"/>
      <c r="AN269" s="248"/>
      <c r="AO269" s="248"/>
      <c r="AP269" s="248"/>
      <c r="AQ269" s="248"/>
      <c r="AR269" s="248"/>
      <c r="AS269" s="248"/>
      <c r="AT269" s="248"/>
    </row>
    <row r="270" spans="1:46" ht="15.75" customHeight="1" x14ac:dyDescent="0.2">
      <c r="A270" s="248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248"/>
      <c r="AM270" s="248"/>
      <c r="AN270" s="248"/>
      <c r="AO270" s="248"/>
      <c r="AP270" s="248"/>
      <c r="AQ270" s="248"/>
      <c r="AR270" s="248"/>
      <c r="AS270" s="248"/>
      <c r="AT270" s="248"/>
    </row>
    <row r="271" spans="1:46" ht="15.75" customHeight="1" x14ac:dyDescent="0.2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  <c r="AC271" s="248"/>
      <c r="AD271" s="248"/>
      <c r="AE271" s="248"/>
      <c r="AF271" s="248"/>
      <c r="AG271" s="248"/>
      <c r="AH271" s="248"/>
      <c r="AI271" s="248"/>
      <c r="AJ271" s="248"/>
      <c r="AK271" s="248"/>
      <c r="AL271" s="248"/>
      <c r="AM271" s="248"/>
      <c r="AN271" s="248"/>
      <c r="AO271" s="248"/>
      <c r="AP271" s="248"/>
      <c r="AQ271" s="248"/>
      <c r="AR271" s="248"/>
      <c r="AS271" s="248"/>
      <c r="AT271" s="248"/>
    </row>
    <row r="272" spans="1:46" ht="15.75" customHeight="1" x14ac:dyDescent="0.2">
      <c r="A272" s="248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  <c r="AC272" s="248"/>
      <c r="AD272" s="248"/>
      <c r="AE272" s="248"/>
      <c r="AF272" s="248"/>
      <c r="AG272" s="248"/>
      <c r="AH272" s="248"/>
      <c r="AI272" s="248"/>
      <c r="AJ272" s="248"/>
      <c r="AK272" s="248"/>
      <c r="AL272" s="248"/>
      <c r="AM272" s="248"/>
      <c r="AN272" s="248"/>
      <c r="AO272" s="248"/>
      <c r="AP272" s="248"/>
      <c r="AQ272" s="248"/>
      <c r="AR272" s="248"/>
      <c r="AS272" s="248"/>
      <c r="AT272" s="248"/>
    </row>
    <row r="273" spans="1:46" ht="15.75" customHeight="1" x14ac:dyDescent="0.2">
      <c r="A273" s="248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8"/>
      <c r="AE273" s="248"/>
      <c r="AF273" s="248"/>
      <c r="AG273" s="248"/>
      <c r="AH273" s="248"/>
      <c r="AI273" s="248"/>
      <c r="AJ273" s="248"/>
      <c r="AK273" s="248"/>
      <c r="AL273" s="248"/>
      <c r="AM273" s="248"/>
      <c r="AN273" s="248"/>
      <c r="AO273" s="248"/>
      <c r="AP273" s="248"/>
      <c r="AQ273" s="248"/>
      <c r="AR273" s="248"/>
      <c r="AS273" s="248"/>
      <c r="AT273" s="248"/>
    </row>
    <row r="274" spans="1:46" ht="15.75" customHeight="1" x14ac:dyDescent="0.2">
      <c r="A274" s="248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  <c r="AC274" s="248"/>
      <c r="AD274" s="248"/>
      <c r="AE274" s="248"/>
      <c r="AF274" s="248"/>
      <c r="AG274" s="248"/>
      <c r="AH274" s="248"/>
      <c r="AI274" s="248"/>
      <c r="AJ274" s="248"/>
      <c r="AK274" s="248"/>
      <c r="AL274" s="248"/>
      <c r="AM274" s="248"/>
      <c r="AN274" s="248"/>
      <c r="AO274" s="248"/>
      <c r="AP274" s="248"/>
      <c r="AQ274" s="248"/>
      <c r="AR274" s="248"/>
      <c r="AS274" s="248"/>
      <c r="AT274" s="248"/>
    </row>
    <row r="275" spans="1:46" ht="15.75" customHeight="1" x14ac:dyDescent="0.2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248"/>
      <c r="AM275" s="248"/>
      <c r="AN275" s="248"/>
      <c r="AO275" s="248"/>
      <c r="AP275" s="248"/>
      <c r="AQ275" s="248"/>
      <c r="AR275" s="248"/>
      <c r="AS275" s="248"/>
      <c r="AT275" s="248"/>
    </row>
    <row r="276" spans="1:46" ht="15.75" customHeight="1" x14ac:dyDescent="0.2">
      <c r="A276" s="248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248"/>
      <c r="AM276" s="248"/>
      <c r="AN276" s="248"/>
      <c r="AO276" s="248"/>
      <c r="AP276" s="248"/>
      <c r="AQ276" s="248"/>
      <c r="AR276" s="248"/>
      <c r="AS276" s="248"/>
      <c r="AT276" s="248"/>
    </row>
    <row r="277" spans="1:46" ht="15.75" customHeight="1" x14ac:dyDescent="0.2">
      <c r="A277" s="248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  <c r="AC277" s="248"/>
      <c r="AD277" s="248"/>
      <c r="AE277" s="248"/>
      <c r="AF277" s="248"/>
      <c r="AG277" s="248"/>
      <c r="AH277" s="248"/>
      <c r="AI277" s="248"/>
      <c r="AJ277" s="248"/>
      <c r="AK277" s="248"/>
      <c r="AL277" s="248"/>
      <c r="AM277" s="248"/>
      <c r="AN277" s="248"/>
      <c r="AO277" s="248"/>
      <c r="AP277" s="248"/>
      <c r="AQ277" s="248"/>
      <c r="AR277" s="248"/>
      <c r="AS277" s="248"/>
      <c r="AT277" s="248"/>
    </row>
    <row r="278" spans="1:46" ht="15.75" customHeight="1" x14ac:dyDescent="0.2">
      <c r="A278" s="248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248"/>
      <c r="AM278" s="248"/>
      <c r="AN278" s="248"/>
      <c r="AO278" s="248"/>
      <c r="AP278" s="248"/>
      <c r="AQ278" s="248"/>
      <c r="AR278" s="248"/>
      <c r="AS278" s="248"/>
      <c r="AT278" s="248"/>
    </row>
    <row r="279" spans="1:46" ht="15.75" customHeight="1" x14ac:dyDescent="0.2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  <c r="AC279" s="248"/>
      <c r="AD279" s="248"/>
      <c r="AE279" s="248"/>
      <c r="AF279" s="248"/>
      <c r="AG279" s="248"/>
      <c r="AH279" s="248"/>
      <c r="AI279" s="248"/>
      <c r="AJ279" s="248"/>
      <c r="AK279" s="248"/>
      <c r="AL279" s="248"/>
      <c r="AM279" s="248"/>
      <c r="AN279" s="248"/>
      <c r="AO279" s="248"/>
      <c r="AP279" s="248"/>
      <c r="AQ279" s="248"/>
      <c r="AR279" s="248"/>
      <c r="AS279" s="248"/>
      <c r="AT279" s="248"/>
    </row>
    <row r="280" spans="1:46" ht="15.75" customHeight="1" x14ac:dyDescent="0.2">
      <c r="A280" s="248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  <c r="AC280" s="248"/>
      <c r="AD280" s="248"/>
      <c r="AE280" s="248"/>
      <c r="AF280" s="248"/>
      <c r="AG280" s="248"/>
      <c r="AH280" s="248"/>
      <c r="AI280" s="248"/>
      <c r="AJ280" s="248"/>
      <c r="AK280" s="248"/>
      <c r="AL280" s="248"/>
      <c r="AM280" s="248"/>
      <c r="AN280" s="248"/>
      <c r="AO280" s="248"/>
      <c r="AP280" s="248"/>
      <c r="AQ280" s="248"/>
      <c r="AR280" s="248"/>
      <c r="AS280" s="248"/>
      <c r="AT280" s="248"/>
    </row>
    <row r="281" spans="1:46" ht="15.75" customHeight="1" x14ac:dyDescent="0.2">
      <c r="A281" s="248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  <c r="AC281" s="248"/>
      <c r="AD281" s="248"/>
      <c r="AE281" s="248"/>
      <c r="AF281" s="248"/>
      <c r="AG281" s="248"/>
      <c r="AH281" s="248"/>
      <c r="AI281" s="248"/>
      <c r="AJ281" s="248"/>
      <c r="AK281" s="248"/>
      <c r="AL281" s="248"/>
      <c r="AM281" s="248"/>
      <c r="AN281" s="248"/>
      <c r="AO281" s="248"/>
      <c r="AP281" s="248"/>
      <c r="AQ281" s="248"/>
      <c r="AR281" s="248"/>
      <c r="AS281" s="248"/>
      <c r="AT281" s="248"/>
    </row>
    <row r="282" spans="1:46" ht="15.75" customHeight="1" x14ac:dyDescent="0.2">
      <c r="A282" s="248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8"/>
      <c r="AD282" s="248"/>
      <c r="AE282" s="248"/>
      <c r="AF282" s="248"/>
      <c r="AG282" s="248"/>
      <c r="AH282" s="248"/>
      <c r="AI282" s="248"/>
      <c r="AJ282" s="248"/>
      <c r="AK282" s="248"/>
      <c r="AL282" s="248"/>
      <c r="AM282" s="248"/>
      <c r="AN282" s="248"/>
      <c r="AO282" s="248"/>
      <c r="AP282" s="248"/>
      <c r="AQ282" s="248"/>
      <c r="AR282" s="248"/>
      <c r="AS282" s="248"/>
      <c r="AT282" s="248"/>
    </row>
    <row r="283" spans="1:46" ht="15.75" customHeight="1" x14ac:dyDescent="0.2">
      <c r="A283" s="248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  <c r="AC283" s="248"/>
      <c r="AD283" s="248"/>
      <c r="AE283" s="248"/>
      <c r="AF283" s="248"/>
      <c r="AG283" s="248"/>
      <c r="AH283" s="248"/>
      <c r="AI283" s="248"/>
      <c r="AJ283" s="248"/>
      <c r="AK283" s="248"/>
      <c r="AL283" s="248"/>
      <c r="AM283" s="248"/>
      <c r="AN283" s="248"/>
      <c r="AO283" s="248"/>
      <c r="AP283" s="248"/>
      <c r="AQ283" s="248"/>
      <c r="AR283" s="248"/>
      <c r="AS283" s="248"/>
      <c r="AT283" s="248"/>
    </row>
    <row r="284" spans="1:46" ht="15.75" customHeight="1" x14ac:dyDescent="0.2">
      <c r="A284" s="248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248"/>
      <c r="AM284" s="248"/>
      <c r="AN284" s="248"/>
      <c r="AO284" s="248"/>
      <c r="AP284" s="248"/>
      <c r="AQ284" s="248"/>
      <c r="AR284" s="248"/>
      <c r="AS284" s="248"/>
      <c r="AT284" s="248"/>
    </row>
    <row r="285" spans="1:46" ht="15.75" customHeight="1" x14ac:dyDescent="0.2">
      <c r="A285" s="248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248"/>
      <c r="AM285" s="248"/>
      <c r="AN285" s="248"/>
      <c r="AO285" s="248"/>
      <c r="AP285" s="248"/>
      <c r="AQ285" s="248"/>
      <c r="AR285" s="248"/>
      <c r="AS285" s="248"/>
      <c r="AT285" s="248"/>
    </row>
    <row r="286" spans="1:46" ht="15.75" customHeight="1" x14ac:dyDescent="0.2">
      <c r="A286" s="24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  <c r="AN286" s="248"/>
      <c r="AO286" s="248"/>
      <c r="AP286" s="248"/>
      <c r="AQ286" s="248"/>
      <c r="AR286" s="248"/>
      <c r="AS286" s="248"/>
      <c r="AT286" s="248"/>
    </row>
    <row r="287" spans="1:46" ht="15.75" customHeight="1" x14ac:dyDescent="0.2">
      <c r="A287" s="248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8"/>
      <c r="AN287" s="248"/>
      <c r="AO287" s="248"/>
      <c r="AP287" s="248"/>
      <c r="AQ287" s="248"/>
      <c r="AR287" s="248"/>
      <c r="AS287" s="248"/>
      <c r="AT287" s="248"/>
    </row>
    <row r="288" spans="1:46" ht="15.75" customHeight="1" x14ac:dyDescent="0.2">
      <c r="A288" s="248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  <c r="AN288" s="248"/>
      <c r="AO288" s="248"/>
      <c r="AP288" s="248"/>
      <c r="AQ288" s="248"/>
      <c r="AR288" s="248"/>
      <c r="AS288" s="248"/>
      <c r="AT288" s="248"/>
    </row>
    <row r="289" spans="1:46" ht="15.75" customHeight="1" x14ac:dyDescent="0.2">
      <c r="A289" s="248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8"/>
      <c r="AI289" s="248"/>
      <c r="AJ289" s="248"/>
      <c r="AK289" s="248"/>
      <c r="AL289" s="248"/>
      <c r="AM289" s="248"/>
      <c r="AN289" s="248"/>
      <c r="AO289" s="248"/>
      <c r="AP289" s="248"/>
      <c r="AQ289" s="248"/>
      <c r="AR289" s="248"/>
      <c r="AS289" s="248"/>
      <c r="AT289" s="248"/>
    </row>
    <row r="290" spans="1:46" ht="15.75" customHeight="1" x14ac:dyDescent="0.2">
      <c r="A290" s="248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248"/>
      <c r="AM290" s="248"/>
      <c r="AN290" s="248"/>
      <c r="AO290" s="248"/>
      <c r="AP290" s="248"/>
      <c r="AQ290" s="248"/>
      <c r="AR290" s="248"/>
      <c r="AS290" s="248"/>
      <c r="AT290" s="248"/>
    </row>
    <row r="291" spans="1:46" ht="15.75" customHeight="1" x14ac:dyDescent="0.2">
      <c r="A291" s="248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  <c r="AC291" s="248"/>
      <c r="AD291" s="248"/>
      <c r="AE291" s="248"/>
      <c r="AF291" s="248"/>
      <c r="AG291" s="248"/>
      <c r="AH291" s="248"/>
      <c r="AI291" s="248"/>
      <c r="AJ291" s="248"/>
      <c r="AK291" s="248"/>
      <c r="AL291" s="248"/>
      <c r="AM291" s="248"/>
      <c r="AN291" s="248"/>
      <c r="AO291" s="248"/>
      <c r="AP291" s="248"/>
      <c r="AQ291" s="248"/>
      <c r="AR291" s="248"/>
      <c r="AS291" s="248"/>
      <c r="AT291" s="248"/>
    </row>
    <row r="292" spans="1:46" ht="15.75" customHeight="1" x14ac:dyDescent="0.2">
      <c r="A292" s="248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  <c r="AC292" s="248"/>
      <c r="AD292" s="248"/>
      <c r="AE292" s="248"/>
      <c r="AF292" s="248"/>
      <c r="AG292" s="248"/>
      <c r="AH292" s="248"/>
      <c r="AI292" s="248"/>
      <c r="AJ292" s="248"/>
      <c r="AK292" s="248"/>
      <c r="AL292" s="248"/>
      <c r="AM292" s="248"/>
      <c r="AN292" s="248"/>
      <c r="AO292" s="248"/>
      <c r="AP292" s="248"/>
      <c r="AQ292" s="248"/>
      <c r="AR292" s="248"/>
      <c r="AS292" s="248"/>
      <c r="AT292" s="248"/>
    </row>
    <row r="293" spans="1:46" ht="15.75" customHeight="1" x14ac:dyDescent="0.2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  <c r="AC293" s="248"/>
      <c r="AD293" s="248"/>
      <c r="AE293" s="248"/>
      <c r="AF293" s="248"/>
      <c r="AG293" s="248"/>
      <c r="AH293" s="248"/>
      <c r="AI293" s="248"/>
      <c r="AJ293" s="248"/>
      <c r="AK293" s="248"/>
      <c r="AL293" s="248"/>
      <c r="AM293" s="248"/>
      <c r="AN293" s="248"/>
      <c r="AO293" s="248"/>
      <c r="AP293" s="248"/>
      <c r="AQ293" s="248"/>
      <c r="AR293" s="248"/>
      <c r="AS293" s="248"/>
      <c r="AT293" s="248"/>
    </row>
    <row r="294" spans="1:46" ht="15.75" customHeight="1" x14ac:dyDescent="0.2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  <c r="AC294" s="248"/>
      <c r="AD294" s="248"/>
      <c r="AE294" s="248"/>
      <c r="AF294" s="248"/>
      <c r="AG294" s="248"/>
      <c r="AH294" s="248"/>
      <c r="AI294" s="248"/>
      <c r="AJ294" s="248"/>
      <c r="AK294" s="248"/>
      <c r="AL294" s="248"/>
      <c r="AM294" s="248"/>
      <c r="AN294" s="248"/>
      <c r="AO294" s="248"/>
      <c r="AP294" s="248"/>
      <c r="AQ294" s="248"/>
      <c r="AR294" s="248"/>
      <c r="AS294" s="248"/>
      <c r="AT294" s="248"/>
    </row>
    <row r="295" spans="1:46" ht="15.75" customHeight="1" x14ac:dyDescent="0.2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8"/>
      <c r="AM295" s="248"/>
      <c r="AN295" s="248"/>
      <c r="AO295" s="248"/>
      <c r="AP295" s="248"/>
      <c r="AQ295" s="248"/>
      <c r="AR295" s="248"/>
      <c r="AS295" s="248"/>
      <c r="AT295" s="248"/>
    </row>
    <row r="296" spans="1:46" ht="15.75" customHeight="1" x14ac:dyDescent="0.2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  <c r="AC296" s="248"/>
      <c r="AD296" s="248"/>
      <c r="AE296" s="248"/>
      <c r="AF296" s="248"/>
      <c r="AG296" s="248"/>
      <c r="AH296" s="248"/>
      <c r="AI296" s="248"/>
      <c r="AJ296" s="248"/>
      <c r="AK296" s="248"/>
      <c r="AL296" s="248"/>
      <c r="AM296" s="248"/>
      <c r="AN296" s="248"/>
      <c r="AO296" s="248"/>
      <c r="AP296" s="248"/>
      <c r="AQ296" s="248"/>
      <c r="AR296" s="248"/>
      <c r="AS296" s="248"/>
      <c r="AT296" s="248"/>
    </row>
    <row r="297" spans="1:46" ht="15.75" customHeight="1" x14ac:dyDescent="0.2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  <c r="AC297" s="248"/>
      <c r="AD297" s="248"/>
      <c r="AE297" s="248"/>
      <c r="AF297" s="248"/>
      <c r="AG297" s="248"/>
      <c r="AH297" s="248"/>
      <c r="AI297" s="248"/>
      <c r="AJ297" s="248"/>
      <c r="AK297" s="248"/>
      <c r="AL297" s="248"/>
      <c r="AM297" s="248"/>
      <c r="AN297" s="248"/>
      <c r="AO297" s="248"/>
      <c r="AP297" s="248"/>
      <c r="AQ297" s="248"/>
      <c r="AR297" s="248"/>
      <c r="AS297" s="248"/>
      <c r="AT297" s="248"/>
    </row>
    <row r="298" spans="1:46" ht="15.75" customHeight="1" x14ac:dyDescent="0.2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  <c r="AC298" s="248"/>
      <c r="AD298" s="248"/>
      <c r="AE298" s="248"/>
      <c r="AF298" s="248"/>
      <c r="AG298" s="248"/>
      <c r="AH298" s="248"/>
      <c r="AI298" s="248"/>
      <c r="AJ298" s="248"/>
      <c r="AK298" s="248"/>
      <c r="AL298" s="248"/>
      <c r="AM298" s="248"/>
      <c r="AN298" s="248"/>
      <c r="AO298" s="248"/>
      <c r="AP298" s="248"/>
      <c r="AQ298" s="248"/>
      <c r="AR298" s="248"/>
      <c r="AS298" s="248"/>
      <c r="AT298" s="248"/>
    </row>
    <row r="299" spans="1:46" ht="15.75" customHeight="1" x14ac:dyDescent="0.2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  <c r="AC299" s="248"/>
      <c r="AD299" s="248"/>
      <c r="AE299" s="248"/>
      <c r="AF299" s="248"/>
      <c r="AG299" s="248"/>
      <c r="AH299" s="248"/>
      <c r="AI299" s="248"/>
      <c r="AJ299" s="248"/>
      <c r="AK299" s="248"/>
      <c r="AL299" s="248"/>
      <c r="AM299" s="248"/>
      <c r="AN299" s="248"/>
      <c r="AO299" s="248"/>
      <c r="AP299" s="248"/>
      <c r="AQ299" s="248"/>
      <c r="AR299" s="248"/>
      <c r="AS299" s="248"/>
      <c r="AT299" s="248"/>
    </row>
    <row r="300" spans="1:46" ht="15.75" customHeight="1" x14ac:dyDescent="0.2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  <c r="AC300" s="248"/>
      <c r="AD300" s="248"/>
      <c r="AE300" s="248"/>
      <c r="AF300" s="248"/>
      <c r="AG300" s="248"/>
      <c r="AH300" s="248"/>
      <c r="AI300" s="248"/>
      <c r="AJ300" s="248"/>
      <c r="AK300" s="248"/>
      <c r="AL300" s="248"/>
      <c r="AM300" s="248"/>
      <c r="AN300" s="248"/>
      <c r="AO300" s="248"/>
      <c r="AP300" s="248"/>
      <c r="AQ300" s="248"/>
      <c r="AR300" s="248"/>
      <c r="AS300" s="248"/>
      <c r="AT300" s="248"/>
    </row>
    <row r="301" spans="1:46" ht="15.75" customHeight="1" x14ac:dyDescent="0.2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  <c r="AC301" s="248"/>
      <c r="AD301" s="248"/>
      <c r="AE301" s="248"/>
      <c r="AF301" s="248"/>
      <c r="AG301" s="248"/>
      <c r="AH301" s="248"/>
      <c r="AI301" s="248"/>
      <c r="AJ301" s="248"/>
      <c r="AK301" s="248"/>
      <c r="AL301" s="248"/>
      <c r="AM301" s="248"/>
      <c r="AN301" s="248"/>
      <c r="AO301" s="248"/>
      <c r="AP301" s="248"/>
      <c r="AQ301" s="248"/>
      <c r="AR301" s="248"/>
      <c r="AS301" s="248"/>
      <c r="AT301" s="248"/>
    </row>
    <row r="302" spans="1:46" ht="15.75" customHeight="1" x14ac:dyDescent="0.2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  <c r="AC302" s="248"/>
      <c r="AD302" s="248"/>
      <c r="AE302" s="248"/>
      <c r="AF302" s="248"/>
      <c r="AG302" s="248"/>
      <c r="AH302" s="248"/>
      <c r="AI302" s="248"/>
      <c r="AJ302" s="248"/>
      <c r="AK302" s="248"/>
      <c r="AL302" s="248"/>
      <c r="AM302" s="248"/>
      <c r="AN302" s="248"/>
      <c r="AO302" s="248"/>
      <c r="AP302" s="248"/>
      <c r="AQ302" s="248"/>
      <c r="AR302" s="248"/>
      <c r="AS302" s="248"/>
      <c r="AT302" s="248"/>
    </row>
    <row r="303" spans="1:46" ht="15.75" customHeight="1" x14ac:dyDescent="0.2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  <c r="AC303" s="248"/>
      <c r="AD303" s="248"/>
      <c r="AE303" s="248"/>
      <c r="AF303" s="248"/>
      <c r="AG303" s="248"/>
      <c r="AH303" s="248"/>
      <c r="AI303" s="248"/>
      <c r="AJ303" s="248"/>
      <c r="AK303" s="248"/>
      <c r="AL303" s="248"/>
      <c r="AM303" s="248"/>
      <c r="AN303" s="248"/>
      <c r="AO303" s="248"/>
      <c r="AP303" s="248"/>
      <c r="AQ303" s="248"/>
      <c r="AR303" s="248"/>
      <c r="AS303" s="248"/>
      <c r="AT303" s="248"/>
    </row>
    <row r="304" spans="1:46" ht="15.75" customHeight="1" x14ac:dyDescent="0.2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8"/>
      <c r="AL304" s="248"/>
      <c r="AM304" s="248"/>
      <c r="AN304" s="248"/>
      <c r="AO304" s="248"/>
      <c r="AP304" s="248"/>
      <c r="AQ304" s="248"/>
      <c r="AR304" s="248"/>
      <c r="AS304" s="248"/>
      <c r="AT304" s="248"/>
    </row>
    <row r="305" spans="1:46" ht="15.75" customHeight="1" x14ac:dyDescent="0.2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48"/>
      <c r="AD305" s="248"/>
      <c r="AE305" s="248"/>
      <c r="AF305" s="248"/>
      <c r="AG305" s="248"/>
      <c r="AH305" s="248"/>
      <c r="AI305" s="248"/>
      <c r="AJ305" s="248"/>
      <c r="AK305" s="248"/>
      <c r="AL305" s="248"/>
      <c r="AM305" s="248"/>
      <c r="AN305" s="248"/>
      <c r="AO305" s="248"/>
      <c r="AP305" s="248"/>
      <c r="AQ305" s="248"/>
      <c r="AR305" s="248"/>
      <c r="AS305" s="248"/>
      <c r="AT305" s="248"/>
    </row>
    <row r="306" spans="1:46" ht="15.75" customHeight="1" x14ac:dyDescent="0.2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  <c r="AC306" s="248"/>
      <c r="AD306" s="248"/>
      <c r="AE306" s="248"/>
      <c r="AF306" s="248"/>
      <c r="AG306" s="248"/>
      <c r="AH306" s="248"/>
      <c r="AI306" s="248"/>
      <c r="AJ306" s="248"/>
      <c r="AK306" s="248"/>
      <c r="AL306" s="248"/>
      <c r="AM306" s="248"/>
      <c r="AN306" s="248"/>
      <c r="AO306" s="248"/>
      <c r="AP306" s="248"/>
      <c r="AQ306" s="248"/>
      <c r="AR306" s="248"/>
      <c r="AS306" s="248"/>
      <c r="AT306" s="248"/>
    </row>
    <row r="307" spans="1:46" ht="15.75" customHeight="1" x14ac:dyDescent="0.2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  <c r="AC307" s="248"/>
      <c r="AD307" s="248"/>
      <c r="AE307" s="248"/>
      <c r="AF307" s="248"/>
      <c r="AG307" s="248"/>
      <c r="AH307" s="248"/>
      <c r="AI307" s="248"/>
      <c r="AJ307" s="248"/>
      <c r="AK307" s="248"/>
      <c r="AL307" s="248"/>
      <c r="AM307" s="248"/>
      <c r="AN307" s="248"/>
      <c r="AO307" s="248"/>
      <c r="AP307" s="248"/>
      <c r="AQ307" s="248"/>
      <c r="AR307" s="248"/>
      <c r="AS307" s="248"/>
      <c r="AT307" s="248"/>
    </row>
    <row r="308" spans="1:46" ht="15.75" customHeight="1" x14ac:dyDescent="0.2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  <c r="AC308" s="248"/>
      <c r="AD308" s="248"/>
      <c r="AE308" s="248"/>
      <c r="AF308" s="248"/>
      <c r="AG308" s="248"/>
      <c r="AH308" s="248"/>
      <c r="AI308" s="248"/>
      <c r="AJ308" s="248"/>
      <c r="AK308" s="248"/>
      <c r="AL308" s="248"/>
      <c r="AM308" s="248"/>
      <c r="AN308" s="248"/>
      <c r="AO308" s="248"/>
      <c r="AP308" s="248"/>
      <c r="AQ308" s="248"/>
      <c r="AR308" s="248"/>
      <c r="AS308" s="248"/>
      <c r="AT308" s="248"/>
    </row>
    <row r="309" spans="1:46" ht="15.75" customHeight="1" x14ac:dyDescent="0.2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  <c r="AC309" s="248"/>
      <c r="AD309" s="248"/>
      <c r="AE309" s="248"/>
      <c r="AF309" s="248"/>
      <c r="AG309" s="248"/>
      <c r="AH309" s="248"/>
      <c r="AI309" s="248"/>
      <c r="AJ309" s="248"/>
      <c r="AK309" s="248"/>
      <c r="AL309" s="248"/>
      <c r="AM309" s="248"/>
      <c r="AN309" s="248"/>
      <c r="AO309" s="248"/>
      <c r="AP309" s="248"/>
      <c r="AQ309" s="248"/>
      <c r="AR309" s="248"/>
      <c r="AS309" s="248"/>
      <c r="AT309" s="248"/>
    </row>
    <row r="310" spans="1:46" ht="15.75" customHeight="1" x14ac:dyDescent="0.2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  <c r="AC310" s="248"/>
      <c r="AD310" s="248"/>
      <c r="AE310" s="248"/>
      <c r="AF310" s="248"/>
      <c r="AG310" s="248"/>
      <c r="AH310" s="248"/>
      <c r="AI310" s="248"/>
      <c r="AJ310" s="248"/>
      <c r="AK310" s="248"/>
      <c r="AL310" s="248"/>
      <c r="AM310" s="248"/>
      <c r="AN310" s="248"/>
      <c r="AO310" s="248"/>
      <c r="AP310" s="248"/>
      <c r="AQ310" s="248"/>
      <c r="AR310" s="248"/>
      <c r="AS310" s="248"/>
      <c r="AT310" s="248"/>
    </row>
    <row r="311" spans="1:46" ht="15.75" customHeight="1" x14ac:dyDescent="0.2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  <c r="AC311" s="248"/>
      <c r="AD311" s="248"/>
      <c r="AE311" s="248"/>
      <c r="AF311" s="248"/>
      <c r="AG311" s="248"/>
      <c r="AH311" s="248"/>
      <c r="AI311" s="248"/>
      <c r="AJ311" s="248"/>
      <c r="AK311" s="248"/>
      <c r="AL311" s="248"/>
      <c r="AM311" s="248"/>
      <c r="AN311" s="248"/>
      <c r="AO311" s="248"/>
      <c r="AP311" s="248"/>
      <c r="AQ311" s="248"/>
      <c r="AR311" s="248"/>
      <c r="AS311" s="248"/>
      <c r="AT311" s="248"/>
    </row>
    <row r="312" spans="1:46" ht="15.75" customHeight="1" x14ac:dyDescent="0.2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48"/>
      <c r="AE312" s="248"/>
      <c r="AF312" s="248"/>
      <c r="AG312" s="248"/>
      <c r="AH312" s="248"/>
      <c r="AI312" s="248"/>
      <c r="AJ312" s="248"/>
      <c r="AK312" s="248"/>
      <c r="AL312" s="248"/>
      <c r="AM312" s="248"/>
      <c r="AN312" s="248"/>
      <c r="AO312" s="248"/>
      <c r="AP312" s="248"/>
      <c r="AQ312" s="248"/>
      <c r="AR312" s="248"/>
      <c r="AS312" s="248"/>
      <c r="AT312" s="248"/>
    </row>
    <row r="313" spans="1:46" ht="15.75" customHeight="1" x14ac:dyDescent="0.2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48"/>
      <c r="AE313" s="248"/>
      <c r="AF313" s="248"/>
      <c r="AG313" s="248"/>
      <c r="AH313" s="248"/>
      <c r="AI313" s="248"/>
      <c r="AJ313" s="248"/>
      <c r="AK313" s="248"/>
      <c r="AL313" s="248"/>
      <c r="AM313" s="248"/>
      <c r="AN313" s="248"/>
      <c r="AO313" s="248"/>
      <c r="AP313" s="248"/>
      <c r="AQ313" s="248"/>
      <c r="AR313" s="248"/>
      <c r="AS313" s="248"/>
      <c r="AT313" s="248"/>
    </row>
    <row r="314" spans="1:46" ht="15.75" customHeight="1" x14ac:dyDescent="0.2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  <c r="AC314" s="248"/>
      <c r="AD314" s="248"/>
      <c r="AE314" s="248"/>
      <c r="AF314" s="248"/>
      <c r="AG314" s="248"/>
      <c r="AH314" s="248"/>
      <c r="AI314" s="248"/>
      <c r="AJ314" s="248"/>
      <c r="AK314" s="248"/>
      <c r="AL314" s="248"/>
      <c r="AM314" s="248"/>
      <c r="AN314" s="248"/>
      <c r="AO314" s="248"/>
      <c r="AP314" s="248"/>
      <c r="AQ314" s="248"/>
      <c r="AR314" s="248"/>
      <c r="AS314" s="248"/>
      <c r="AT314" s="248"/>
    </row>
    <row r="315" spans="1:46" ht="15.75" customHeight="1" x14ac:dyDescent="0.2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  <c r="AC315" s="248"/>
      <c r="AD315" s="248"/>
      <c r="AE315" s="248"/>
      <c r="AF315" s="248"/>
      <c r="AG315" s="248"/>
      <c r="AH315" s="248"/>
      <c r="AI315" s="248"/>
      <c r="AJ315" s="248"/>
      <c r="AK315" s="248"/>
      <c r="AL315" s="248"/>
      <c r="AM315" s="248"/>
      <c r="AN315" s="248"/>
      <c r="AO315" s="248"/>
      <c r="AP315" s="248"/>
      <c r="AQ315" s="248"/>
      <c r="AR315" s="248"/>
      <c r="AS315" s="248"/>
      <c r="AT315" s="248"/>
    </row>
    <row r="316" spans="1:46" ht="15.75" customHeight="1" x14ac:dyDescent="0.2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  <c r="AC316" s="248"/>
      <c r="AD316" s="248"/>
      <c r="AE316" s="248"/>
      <c r="AF316" s="248"/>
      <c r="AG316" s="248"/>
      <c r="AH316" s="248"/>
      <c r="AI316" s="248"/>
      <c r="AJ316" s="248"/>
      <c r="AK316" s="248"/>
      <c r="AL316" s="248"/>
      <c r="AM316" s="248"/>
      <c r="AN316" s="248"/>
      <c r="AO316" s="248"/>
      <c r="AP316" s="248"/>
      <c r="AQ316" s="248"/>
      <c r="AR316" s="248"/>
      <c r="AS316" s="248"/>
      <c r="AT316" s="248"/>
    </row>
    <row r="317" spans="1:46" ht="15.75" customHeight="1" x14ac:dyDescent="0.2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  <c r="AC317" s="248"/>
      <c r="AD317" s="248"/>
      <c r="AE317" s="248"/>
      <c r="AF317" s="248"/>
      <c r="AG317" s="248"/>
      <c r="AH317" s="248"/>
      <c r="AI317" s="248"/>
      <c r="AJ317" s="248"/>
      <c r="AK317" s="248"/>
      <c r="AL317" s="248"/>
      <c r="AM317" s="248"/>
      <c r="AN317" s="248"/>
      <c r="AO317" s="248"/>
      <c r="AP317" s="248"/>
      <c r="AQ317" s="248"/>
      <c r="AR317" s="248"/>
      <c r="AS317" s="248"/>
      <c r="AT317" s="248"/>
    </row>
    <row r="318" spans="1:46" ht="15.75" customHeight="1" x14ac:dyDescent="0.2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  <c r="AC318" s="248"/>
      <c r="AD318" s="248"/>
      <c r="AE318" s="248"/>
      <c r="AF318" s="248"/>
      <c r="AG318" s="248"/>
      <c r="AH318" s="248"/>
      <c r="AI318" s="248"/>
      <c r="AJ318" s="248"/>
      <c r="AK318" s="248"/>
      <c r="AL318" s="248"/>
      <c r="AM318" s="248"/>
      <c r="AN318" s="248"/>
      <c r="AO318" s="248"/>
      <c r="AP318" s="248"/>
      <c r="AQ318" s="248"/>
      <c r="AR318" s="248"/>
      <c r="AS318" s="248"/>
      <c r="AT318" s="248"/>
    </row>
    <row r="319" spans="1:46" ht="15.75" customHeight="1" x14ac:dyDescent="0.2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  <c r="AC319" s="248"/>
      <c r="AD319" s="248"/>
      <c r="AE319" s="248"/>
      <c r="AF319" s="248"/>
      <c r="AG319" s="248"/>
      <c r="AH319" s="248"/>
      <c r="AI319" s="248"/>
      <c r="AJ319" s="248"/>
      <c r="AK319" s="248"/>
      <c r="AL319" s="248"/>
      <c r="AM319" s="248"/>
      <c r="AN319" s="248"/>
      <c r="AO319" s="248"/>
      <c r="AP319" s="248"/>
      <c r="AQ319" s="248"/>
      <c r="AR319" s="248"/>
      <c r="AS319" s="248"/>
      <c r="AT319" s="248"/>
    </row>
    <row r="320" spans="1:46" ht="15.75" customHeight="1" x14ac:dyDescent="0.2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248"/>
      <c r="AD320" s="248"/>
      <c r="AE320" s="248"/>
      <c r="AF320" s="248"/>
      <c r="AG320" s="248"/>
      <c r="AH320" s="248"/>
      <c r="AI320" s="248"/>
      <c r="AJ320" s="248"/>
      <c r="AK320" s="248"/>
      <c r="AL320" s="248"/>
      <c r="AM320" s="248"/>
      <c r="AN320" s="248"/>
      <c r="AO320" s="248"/>
      <c r="AP320" s="248"/>
      <c r="AQ320" s="248"/>
      <c r="AR320" s="248"/>
      <c r="AS320" s="248"/>
      <c r="AT320" s="248"/>
    </row>
    <row r="321" spans="1:46" ht="15.75" customHeight="1" x14ac:dyDescent="0.2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  <c r="AC321" s="248"/>
      <c r="AD321" s="248"/>
      <c r="AE321" s="248"/>
      <c r="AF321" s="248"/>
      <c r="AG321" s="248"/>
      <c r="AH321" s="248"/>
      <c r="AI321" s="248"/>
      <c r="AJ321" s="248"/>
      <c r="AK321" s="248"/>
      <c r="AL321" s="248"/>
      <c r="AM321" s="248"/>
      <c r="AN321" s="248"/>
      <c r="AO321" s="248"/>
      <c r="AP321" s="248"/>
      <c r="AQ321" s="248"/>
      <c r="AR321" s="248"/>
      <c r="AS321" s="248"/>
      <c r="AT321" s="248"/>
    </row>
    <row r="322" spans="1:46" ht="15.75" customHeight="1" x14ac:dyDescent="0.2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  <c r="AC322" s="248"/>
      <c r="AD322" s="248"/>
      <c r="AE322" s="248"/>
      <c r="AF322" s="248"/>
      <c r="AG322" s="248"/>
      <c r="AH322" s="248"/>
      <c r="AI322" s="248"/>
      <c r="AJ322" s="248"/>
      <c r="AK322" s="248"/>
      <c r="AL322" s="248"/>
      <c r="AM322" s="248"/>
      <c r="AN322" s="248"/>
      <c r="AO322" s="248"/>
      <c r="AP322" s="248"/>
      <c r="AQ322" s="248"/>
      <c r="AR322" s="248"/>
      <c r="AS322" s="248"/>
      <c r="AT322" s="248"/>
    </row>
    <row r="323" spans="1:46" ht="15.75" customHeight="1" x14ac:dyDescent="0.2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  <c r="AC323" s="248"/>
      <c r="AD323" s="248"/>
      <c r="AE323" s="248"/>
      <c r="AF323" s="248"/>
      <c r="AG323" s="248"/>
      <c r="AH323" s="248"/>
      <c r="AI323" s="248"/>
      <c r="AJ323" s="248"/>
      <c r="AK323" s="248"/>
      <c r="AL323" s="248"/>
      <c r="AM323" s="248"/>
      <c r="AN323" s="248"/>
      <c r="AO323" s="248"/>
      <c r="AP323" s="248"/>
      <c r="AQ323" s="248"/>
      <c r="AR323" s="248"/>
      <c r="AS323" s="248"/>
      <c r="AT323" s="248"/>
    </row>
    <row r="324" spans="1:46" ht="15.75" customHeight="1" x14ac:dyDescent="0.2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  <c r="AC324" s="248"/>
      <c r="AD324" s="248"/>
      <c r="AE324" s="248"/>
      <c r="AF324" s="248"/>
      <c r="AG324" s="248"/>
      <c r="AH324" s="248"/>
      <c r="AI324" s="248"/>
      <c r="AJ324" s="248"/>
      <c r="AK324" s="248"/>
      <c r="AL324" s="248"/>
      <c r="AM324" s="248"/>
      <c r="AN324" s="248"/>
      <c r="AO324" s="248"/>
      <c r="AP324" s="248"/>
      <c r="AQ324" s="248"/>
      <c r="AR324" s="248"/>
      <c r="AS324" s="248"/>
      <c r="AT324" s="248"/>
    </row>
    <row r="325" spans="1:46" ht="15.75" customHeight="1" x14ac:dyDescent="0.2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  <c r="AC325" s="248"/>
      <c r="AD325" s="248"/>
      <c r="AE325" s="248"/>
      <c r="AF325" s="248"/>
      <c r="AG325" s="248"/>
      <c r="AH325" s="248"/>
      <c r="AI325" s="248"/>
      <c r="AJ325" s="248"/>
      <c r="AK325" s="248"/>
      <c r="AL325" s="248"/>
      <c r="AM325" s="248"/>
      <c r="AN325" s="248"/>
      <c r="AO325" s="248"/>
      <c r="AP325" s="248"/>
      <c r="AQ325" s="248"/>
      <c r="AR325" s="248"/>
      <c r="AS325" s="248"/>
      <c r="AT325" s="248"/>
    </row>
    <row r="326" spans="1:46" ht="15.75" customHeight="1" x14ac:dyDescent="0.2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  <c r="AC326" s="248"/>
      <c r="AD326" s="248"/>
      <c r="AE326" s="248"/>
      <c r="AF326" s="248"/>
      <c r="AG326" s="248"/>
      <c r="AH326" s="248"/>
      <c r="AI326" s="248"/>
      <c r="AJ326" s="248"/>
      <c r="AK326" s="248"/>
      <c r="AL326" s="248"/>
      <c r="AM326" s="248"/>
      <c r="AN326" s="248"/>
      <c r="AO326" s="248"/>
      <c r="AP326" s="248"/>
      <c r="AQ326" s="248"/>
      <c r="AR326" s="248"/>
      <c r="AS326" s="248"/>
      <c r="AT326" s="248"/>
    </row>
    <row r="327" spans="1:46" ht="15.75" customHeight="1" x14ac:dyDescent="0.2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  <c r="AC327" s="248"/>
      <c r="AD327" s="248"/>
      <c r="AE327" s="248"/>
      <c r="AF327" s="248"/>
      <c r="AG327" s="248"/>
      <c r="AH327" s="248"/>
      <c r="AI327" s="248"/>
      <c r="AJ327" s="248"/>
      <c r="AK327" s="248"/>
      <c r="AL327" s="248"/>
      <c r="AM327" s="248"/>
      <c r="AN327" s="248"/>
      <c r="AO327" s="248"/>
      <c r="AP327" s="248"/>
      <c r="AQ327" s="248"/>
      <c r="AR327" s="248"/>
      <c r="AS327" s="248"/>
      <c r="AT327" s="248"/>
    </row>
    <row r="328" spans="1:46" ht="15.75" customHeight="1" x14ac:dyDescent="0.2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  <c r="AC328" s="248"/>
      <c r="AD328" s="248"/>
      <c r="AE328" s="248"/>
      <c r="AF328" s="248"/>
      <c r="AG328" s="248"/>
      <c r="AH328" s="248"/>
      <c r="AI328" s="248"/>
      <c r="AJ328" s="248"/>
      <c r="AK328" s="248"/>
      <c r="AL328" s="248"/>
      <c r="AM328" s="248"/>
      <c r="AN328" s="248"/>
      <c r="AO328" s="248"/>
      <c r="AP328" s="248"/>
      <c r="AQ328" s="248"/>
      <c r="AR328" s="248"/>
      <c r="AS328" s="248"/>
      <c r="AT328" s="248"/>
    </row>
    <row r="329" spans="1:46" ht="15.75" customHeight="1" x14ac:dyDescent="0.2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  <c r="AC329" s="248"/>
      <c r="AD329" s="248"/>
      <c r="AE329" s="248"/>
      <c r="AF329" s="248"/>
      <c r="AG329" s="248"/>
      <c r="AH329" s="248"/>
      <c r="AI329" s="248"/>
      <c r="AJ329" s="248"/>
      <c r="AK329" s="248"/>
      <c r="AL329" s="248"/>
      <c r="AM329" s="248"/>
      <c r="AN329" s="248"/>
      <c r="AO329" s="248"/>
      <c r="AP329" s="248"/>
      <c r="AQ329" s="248"/>
      <c r="AR329" s="248"/>
      <c r="AS329" s="248"/>
      <c r="AT329" s="248"/>
    </row>
    <row r="330" spans="1:46" ht="15.75" customHeight="1" x14ac:dyDescent="0.2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  <c r="AC330" s="248"/>
      <c r="AD330" s="248"/>
      <c r="AE330" s="248"/>
      <c r="AF330" s="248"/>
      <c r="AG330" s="248"/>
      <c r="AH330" s="248"/>
      <c r="AI330" s="248"/>
      <c r="AJ330" s="248"/>
      <c r="AK330" s="248"/>
      <c r="AL330" s="248"/>
      <c r="AM330" s="248"/>
      <c r="AN330" s="248"/>
      <c r="AO330" s="248"/>
      <c r="AP330" s="248"/>
      <c r="AQ330" s="248"/>
      <c r="AR330" s="248"/>
      <c r="AS330" s="248"/>
      <c r="AT330" s="248"/>
    </row>
    <row r="331" spans="1:46" ht="15.75" customHeight="1" x14ac:dyDescent="0.2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  <c r="AC331" s="248"/>
      <c r="AD331" s="248"/>
      <c r="AE331" s="248"/>
      <c r="AF331" s="248"/>
      <c r="AG331" s="248"/>
      <c r="AH331" s="248"/>
      <c r="AI331" s="248"/>
      <c r="AJ331" s="248"/>
      <c r="AK331" s="248"/>
      <c r="AL331" s="248"/>
      <c r="AM331" s="248"/>
      <c r="AN331" s="248"/>
      <c r="AO331" s="248"/>
      <c r="AP331" s="248"/>
      <c r="AQ331" s="248"/>
      <c r="AR331" s="248"/>
      <c r="AS331" s="248"/>
      <c r="AT331" s="248"/>
    </row>
    <row r="332" spans="1:46" ht="15.75" customHeight="1" x14ac:dyDescent="0.2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  <c r="AC332" s="248"/>
      <c r="AD332" s="248"/>
      <c r="AE332" s="248"/>
      <c r="AF332" s="248"/>
      <c r="AG332" s="248"/>
      <c r="AH332" s="248"/>
      <c r="AI332" s="248"/>
      <c r="AJ332" s="248"/>
      <c r="AK332" s="248"/>
      <c r="AL332" s="248"/>
      <c r="AM332" s="248"/>
      <c r="AN332" s="248"/>
      <c r="AO332" s="248"/>
      <c r="AP332" s="248"/>
      <c r="AQ332" s="248"/>
      <c r="AR332" s="248"/>
      <c r="AS332" s="248"/>
      <c r="AT332" s="248"/>
    </row>
    <row r="333" spans="1:46" ht="15.75" customHeight="1" x14ac:dyDescent="0.2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  <c r="AC333" s="248"/>
      <c r="AD333" s="248"/>
      <c r="AE333" s="248"/>
      <c r="AF333" s="248"/>
      <c r="AG333" s="248"/>
      <c r="AH333" s="248"/>
      <c r="AI333" s="248"/>
      <c r="AJ333" s="248"/>
      <c r="AK333" s="248"/>
      <c r="AL333" s="248"/>
      <c r="AM333" s="248"/>
      <c r="AN333" s="248"/>
      <c r="AO333" s="248"/>
      <c r="AP333" s="248"/>
      <c r="AQ333" s="248"/>
      <c r="AR333" s="248"/>
      <c r="AS333" s="248"/>
      <c r="AT333" s="248"/>
    </row>
    <row r="334" spans="1:46" ht="15.75" customHeight="1" x14ac:dyDescent="0.2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  <c r="AC334" s="248"/>
      <c r="AD334" s="248"/>
      <c r="AE334" s="248"/>
      <c r="AF334" s="248"/>
      <c r="AG334" s="248"/>
      <c r="AH334" s="248"/>
      <c r="AI334" s="248"/>
      <c r="AJ334" s="248"/>
      <c r="AK334" s="248"/>
      <c r="AL334" s="248"/>
      <c r="AM334" s="248"/>
      <c r="AN334" s="248"/>
      <c r="AO334" s="248"/>
      <c r="AP334" s="248"/>
      <c r="AQ334" s="248"/>
      <c r="AR334" s="248"/>
      <c r="AS334" s="248"/>
      <c r="AT334" s="248"/>
    </row>
    <row r="335" spans="1:46" ht="15.75" customHeight="1" x14ac:dyDescent="0.2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  <c r="AC335" s="248"/>
      <c r="AD335" s="248"/>
      <c r="AE335" s="248"/>
      <c r="AF335" s="248"/>
      <c r="AG335" s="248"/>
      <c r="AH335" s="248"/>
      <c r="AI335" s="248"/>
      <c r="AJ335" s="248"/>
      <c r="AK335" s="248"/>
      <c r="AL335" s="248"/>
      <c r="AM335" s="248"/>
      <c r="AN335" s="248"/>
      <c r="AO335" s="248"/>
      <c r="AP335" s="248"/>
      <c r="AQ335" s="248"/>
      <c r="AR335" s="248"/>
      <c r="AS335" s="248"/>
      <c r="AT335" s="248"/>
    </row>
    <row r="336" spans="1:46" ht="15.75" customHeight="1" x14ac:dyDescent="0.2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  <c r="AC336" s="248"/>
      <c r="AD336" s="248"/>
      <c r="AE336" s="248"/>
      <c r="AF336" s="248"/>
      <c r="AG336" s="248"/>
      <c r="AH336" s="248"/>
      <c r="AI336" s="248"/>
      <c r="AJ336" s="248"/>
      <c r="AK336" s="248"/>
      <c r="AL336" s="248"/>
      <c r="AM336" s="248"/>
      <c r="AN336" s="248"/>
      <c r="AO336" s="248"/>
      <c r="AP336" s="248"/>
      <c r="AQ336" s="248"/>
      <c r="AR336" s="248"/>
      <c r="AS336" s="248"/>
      <c r="AT336" s="248"/>
    </row>
    <row r="337" spans="1:46" ht="15.75" customHeight="1" x14ac:dyDescent="0.2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  <c r="AC337" s="248"/>
      <c r="AD337" s="248"/>
      <c r="AE337" s="248"/>
      <c r="AF337" s="248"/>
      <c r="AG337" s="248"/>
      <c r="AH337" s="248"/>
      <c r="AI337" s="248"/>
      <c r="AJ337" s="248"/>
      <c r="AK337" s="248"/>
      <c r="AL337" s="248"/>
      <c r="AM337" s="248"/>
      <c r="AN337" s="248"/>
      <c r="AO337" s="248"/>
      <c r="AP337" s="248"/>
      <c r="AQ337" s="248"/>
      <c r="AR337" s="248"/>
      <c r="AS337" s="248"/>
      <c r="AT337" s="248"/>
    </row>
    <row r="338" spans="1:46" ht="15.75" customHeight="1" x14ac:dyDescent="0.2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  <c r="AC338" s="248"/>
      <c r="AD338" s="248"/>
      <c r="AE338" s="248"/>
      <c r="AF338" s="248"/>
      <c r="AG338" s="248"/>
      <c r="AH338" s="248"/>
      <c r="AI338" s="248"/>
      <c r="AJ338" s="248"/>
      <c r="AK338" s="248"/>
      <c r="AL338" s="248"/>
      <c r="AM338" s="248"/>
      <c r="AN338" s="248"/>
      <c r="AO338" s="248"/>
      <c r="AP338" s="248"/>
      <c r="AQ338" s="248"/>
      <c r="AR338" s="248"/>
      <c r="AS338" s="248"/>
      <c r="AT338" s="248"/>
    </row>
    <row r="339" spans="1:46" ht="15.75" customHeight="1" x14ac:dyDescent="0.2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248"/>
      <c r="AP339" s="248"/>
      <c r="AQ339" s="248"/>
      <c r="AR339" s="248"/>
      <c r="AS339" s="248"/>
      <c r="AT339" s="248"/>
    </row>
    <row r="340" spans="1:46" ht="15.75" customHeight="1" x14ac:dyDescent="0.2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  <c r="AC340" s="248"/>
      <c r="AD340" s="248"/>
      <c r="AE340" s="248"/>
      <c r="AF340" s="248"/>
      <c r="AG340" s="248"/>
      <c r="AH340" s="248"/>
      <c r="AI340" s="248"/>
      <c r="AJ340" s="248"/>
      <c r="AK340" s="248"/>
      <c r="AL340" s="248"/>
      <c r="AM340" s="248"/>
      <c r="AN340" s="248"/>
      <c r="AO340" s="248"/>
      <c r="AP340" s="248"/>
      <c r="AQ340" s="248"/>
      <c r="AR340" s="248"/>
      <c r="AS340" s="248"/>
      <c r="AT340" s="248"/>
    </row>
    <row r="341" spans="1:46" ht="15.75" customHeight="1" x14ac:dyDescent="0.2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  <c r="AC341" s="248"/>
      <c r="AD341" s="248"/>
      <c r="AE341" s="248"/>
      <c r="AF341" s="248"/>
      <c r="AG341" s="248"/>
      <c r="AH341" s="248"/>
      <c r="AI341" s="248"/>
      <c r="AJ341" s="248"/>
      <c r="AK341" s="248"/>
      <c r="AL341" s="248"/>
      <c r="AM341" s="248"/>
      <c r="AN341" s="248"/>
      <c r="AO341" s="248"/>
      <c r="AP341" s="248"/>
      <c r="AQ341" s="248"/>
      <c r="AR341" s="248"/>
      <c r="AS341" s="248"/>
      <c r="AT341" s="248"/>
    </row>
    <row r="342" spans="1:46" ht="15.75" customHeight="1" x14ac:dyDescent="0.2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  <c r="AC342" s="248"/>
      <c r="AD342" s="248"/>
      <c r="AE342" s="248"/>
      <c r="AF342" s="248"/>
      <c r="AG342" s="248"/>
      <c r="AH342" s="248"/>
      <c r="AI342" s="248"/>
      <c r="AJ342" s="248"/>
      <c r="AK342" s="248"/>
      <c r="AL342" s="248"/>
      <c r="AM342" s="248"/>
      <c r="AN342" s="248"/>
      <c r="AO342" s="248"/>
      <c r="AP342" s="248"/>
      <c r="AQ342" s="248"/>
      <c r="AR342" s="248"/>
      <c r="AS342" s="248"/>
      <c r="AT342" s="248"/>
    </row>
    <row r="343" spans="1:46" ht="15.75" customHeight="1" x14ac:dyDescent="0.2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  <c r="AC343" s="248"/>
      <c r="AD343" s="248"/>
      <c r="AE343" s="248"/>
      <c r="AF343" s="248"/>
      <c r="AG343" s="248"/>
      <c r="AH343" s="248"/>
      <c r="AI343" s="248"/>
      <c r="AJ343" s="248"/>
      <c r="AK343" s="248"/>
      <c r="AL343" s="248"/>
      <c r="AM343" s="248"/>
      <c r="AN343" s="248"/>
      <c r="AO343" s="248"/>
      <c r="AP343" s="248"/>
      <c r="AQ343" s="248"/>
      <c r="AR343" s="248"/>
      <c r="AS343" s="248"/>
      <c r="AT343" s="248"/>
    </row>
    <row r="344" spans="1:46" ht="15.75" customHeight="1" x14ac:dyDescent="0.2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  <c r="AC344" s="248"/>
      <c r="AD344" s="248"/>
      <c r="AE344" s="248"/>
      <c r="AF344" s="248"/>
      <c r="AG344" s="248"/>
      <c r="AH344" s="248"/>
      <c r="AI344" s="248"/>
      <c r="AJ344" s="248"/>
      <c r="AK344" s="248"/>
      <c r="AL344" s="248"/>
      <c r="AM344" s="248"/>
      <c r="AN344" s="248"/>
      <c r="AO344" s="248"/>
      <c r="AP344" s="248"/>
      <c r="AQ344" s="248"/>
      <c r="AR344" s="248"/>
      <c r="AS344" s="248"/>
      <c r="AT344" s="248"/>
    </row>
    <row r="345" spans="1:46" ht="15.75" customHeight="1" x14ac:dyDescent="0.2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248"/>
      <c r="AM345" s="248"/>
      <c r="AN345" s="248"/>
      <c r="AO345" s="248"/>
      <c r="AP345" s="248"/>
      <c r="AQ345" s="248"/>
      <c r="AR345" s="248"/>
      <c r="AS345" s="248"/>
      <c r="AT345" s="248"/>
    </row>
    <row r="346" spans="1:46" ht="15.75" customHeight="1" x14ac:dyDescent="0.2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  <c r="AC346" s="248"/>
      <c r="AD346" s="248"/>
      <c r="AE346" s="248"/>
      <c r="AF346" s="248"/>
      <c r="AG346" s="248"/>
      <c r="AH346" s="248"/>
      <c r="AI346" s="248"/>
      <c r="AJ346" s="248"/>
      <c r="AK346" s="248"/>
      <c r="AL346" s="248"/>
      <c r="AM346" s="248"/>
      <c r="AN346" s="248"/>
      <c r="AO346" s="248"/>
      <c r="AP346" s="248"/>
      <c r="AQ346" s="248"/>
      <c r="AR346" s="248"/>
      <c r="AS346" s="248"/>
      <c r="AT346" s="248"/>
    </row>
    <row r="347" spans="1:46" ht="15.75" customHeight="1" x14ac:dyDescent="0.2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  <c r="AC347" s="248"/>
      <c r="AD347" s="248"/>
      <c r="AE347" s="248"/>
      <c r="AF347" s="248"/>
      <c r="AG347" s="248"/>
      <c r="AH347" s="248"/>
      <c r="AI347" s="248"/>
      <c r="AJ347" s="248"/>
      <c r="AK347" s="248"/>
      <c r="AL347" s="248"/>
      <c r="AM347" s="248"/>
      <c r="AN347" s="248"/>
      <c r="AO347" s="248"/>
      <c r="AP347" s="248"/>
      <c r="AQ347" s="248"/>
      <c r="AR347" s="248"/>
      <c r="AS347" s="248"/>
      <c r="AT347" s="248"/>
    </row>
    <row r="348" spans="1:46" ht="15.75" customHeight="1" x14ac:dyDescent="0.2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248"/>
      <c r="AM348" s="248"/>
      <c r="AN348" s="248"/>
      <c r="AO348" s="248"/>
      <c r="AP348" s="248"/>
      <c r="AQ348" s="248"/>
      <c r="AR348" s="248"/>
      <c r="AS348" s="248"/>
      <c r="AT348" s="248"/>
    </row>
    <row r="349" spans="1:46" ht="15.75" customHeight="1" x14ac:dyDescent="0.2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  <c r="AC349" s="248"/>
      <c r="AD349" s="248"/>
      <c r="AE349" s="248"/>
      <c r="AF349" s="248"/>
      <c r="AG349" s="248"/>
      <c r="AH349" s="248"/>
      <c r="AI349" s="248"/>
      <c r="AJ349" s="248"/>
      <c r="AK349" s="248"/>
      <c r="AL349" s="248"/>
      <c r="AM349" s="248"/>
      <c r="AN349" s="248"/>
      <c r="AO349" s="248"/>
      <c r="AP349" s="248"/>
      <c r="AQ349" s="248"/>
      <c r="AR349" s="248"/>
      <c r="AS349" s="248"/>
      <c r="AT349" s="248"/>
    </row>
    <row r="350" spans="1:46" ht="15.75" customHeight="1" x14ac:dyDescent="0.2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248"/>
      <c r="AM350" s="248"/>
      <c r="AN350" s="248"/>
      <c r="AO350" s="248"/>
      <c r="AP350" s="248"/>
      <c r="AQ350" s="248"/>
      <c r="AR350" s="248"/>
      <c r="AS350" s="248"/>
      <c r="AT350" s="248"/>
    </row>
    <row r="351" spans="1:46" ht="15.75" customHeight="1" x14ac:dyDescent="0.2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  <c r="AC351" s="248"/>
      <c r="AD351" s="248"/>
      <c r="AE351" s="248"/>
      <c r="AF351" s="248"/>
      <c r="AG351" s="248"/>
      <c r="AH351" s="248"/>
      <c r="AI351" s="248"/>
      <c r="AJ351" s="248"/>
      <c r="AK351" s="248"/>
      <c r="AL351" s="248"/>
      <c r="AM351" s="248"/>
      <c r="AN351" s="248"/>
      <c r="AO351" s="248"/>
      <c r="AP351" s="248"/>
      <c r="AQ351" s="248"/>
      <c r="AR351" s="248"/>
      <c r="AS351" s="248"/>
      <c r="AT351" s="248"/>
    </row>
    <row r="352" spans="1:46" ht="15.75" customHeight="1" x14ac:dyDescent="0.2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  <c r="AC352" s="248"/>
      <c r="AD352" s="248"/>
      <c r="AE352" s="248"/>
      <c r="AF352" s="248"/>
      <c r="AG352" s="248"/>
      <c r="AH352" s="248"/>
      <c r="AI352" s="248"/>
      <c r="AJ352" s="248"/>
      <c r="AK352" s="248"/>
      <c r="AL352" s="248"/>
      <c r="AM352" s="248"/>
      <c r="AN352" s="248"/>
      <c r="AO352" s="248"/>
      <c r="AP352" s="248"/>
      <c r="AQ352" s="248"/>
      <c r="AR352" s="248"/>
      <c r="AS352" s="248"/>
      <c r="AT352" s="248"/>
    </row>
    <row r="353" spans="1:46" ht="15.75" customHeight="1" x14ac:dyDescent="0.2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248"/>
      <c r="AM353" s="248"/>
      <c r="AN353" s="248"/>
      <c r="AO353" s="248"/>
      <c r="AP353" s="248"/>
      <c r="AQ353" s="248"/>
      <c r="AR353" s="248"/>
      <c r="AS353" s="248"/>
      <c r="AT353" s="248"/>
    </row>
    <row r="354" spans="1:46" ht="15.75" customHeight="1" x14ac:dyDescent="0.2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  <c r="AC354" s="248"/>
      <c r="AD354" s="248"/>
      <c r="AE354" s="248"/>
      <c r="AF354" s="248"/>
      <c r="AG354" s="248"/>
      <c r="AH354" s="248"/>
      <c r="AI354" s="248"/>
      <c r="AJ354" s="248"/>
      <c r="AK354" s="248"/>
      <c r="AL354" s="248"/>
      <c r="AM354" s="248"/>
      <c r="AN354" s="248"/>
      <c r="AO354" s="248"/>
      <c r="AP354" s="248"/>
      <c r="AQ354" s="248"/>
      <c r="AR354" s="248"/>
      <c r="AS354" s="248"/>
      <c r="AT354" s="248"/>
    </row>
    <row r="355" spans="1:46" ht="15.75" customHeight="1" x14ac:dyDescent="0.2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  <c r="AC355" s="248"/>
      <c r="AD355" s="248"/>
      <c r="AE355" s="248"/>
      <c r="AF355" s="248"/>
      <c r="AG355" s="248"/>
      <c r="AH355" s="248"/>
      <c r="AI355" s="248"/>
      <c r="AJ355" s="248"/>
      <c r="AK355" s="248"/>
      <c r="AL355" s="248"/>
      <c r="AM355" s="248"/>
      <c r="AN355" s="248"/>
      <c r="AO355" s="248"/>
      <c r="AP355" s="248"/>
      <c r="AQ355" s="248"/>
      <c r="AR355" s="248"/>
      <c r="AS355" s="248"/>
      <c r="AT355" s="248"/>
    </row>
    <row r="356" spans="1:46" ht="15.75" customHeight="1" x14ac:dyDescent="0.2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248"/>
      <c r="AM356" s="248"/>
      <c r="AN356" s="248"/>
      <c r="AO356" s="248"/>
      <c r="AP356" s="248"/>
      <c r="AQ356" s="248"/>
      <c r="AR356" s="248"/>
      <c r="AS356" s="248"/>
      <c r="AT356" s="248"/>
    </row>
    <row r="357" spans="1:46" ht="15.75" customHeight="1" x14ac:dyDescent="0.2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8"/>
      <c r="AT357" s="248"/>
    </row>
    <row r="358" spans="1:46" ht="15.75" customHeight="1" x14ac:dyDescent="0.2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  <c r="AC358" s="248"/>
      <c r="AD358" s="248"/>
      <c r="AE358" s="248"/>
      <c r="AF358" s="248"/>
      <c r="AG358" s="248"/>
      <c r="AH358" s="248"/>
      <c r="AI358" s="248"/>
      <c r="AJ358" s="248"/>
      <c r="AK358" s="248"/>
      <c r="AL358" s="248"/>
      <c r="AM358" s="248"/>
      <c r="AN358" s="248"/>
      <c r="AO358" s="248"/>
      <c r="AP358" s="248"/>
      <c r="AQ358" s="248"/>
      <c r="AR358" s="248"/>
      <c r="AS358" s="248"/>
      <c r="AT358" s="248"/>
    </row>
    <row r="359" spans="1:46" ht="15.75" customHeight="1" x14ac:dyDescent="0.2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/>
      <c r="AN359" s="248"/>
      <c r="AO359" s="248"/>
      <c r="AP359" s="248"/>
      <c r="AQ359" s="248"/>
      <c r="AR359" s="248"/>
      <c r="AS359" s="248"/>
      <c r="AT359" s="248"/>
    </row>
    <row r="360" spans="1:46" ht="15.75" customHeight="1" x14ac:dyDescent="0.2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/>
      <c r="AN360" s="248"/>
      <c r="AO360" s="248"/>
      <c r="AP360" s="248"/>
      <c r="AQ360" s="248"/>
      <c r="AR360" s="248"/>
      <c r="AS360" s="248"/>
      <c r="AT360" s="248"/>
    </row>
    <row r="361" spans="1:46" ht="15.75" customHeight="1" x14ac:dyDescent="0.2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8"/>
      <c r="AM361" s="248"/>
      <c r="AN361" s="248"/>
      <c r="AO361" s="248"/>
      <c r="AP361" s="248"/>
      <c r="AQ361" s="248"/>
      <c r="AR361" s="248"/>
      <c r="AS361" s="248"/>
      <c r="AT361" s="248"/>
    </row>
    <row r="362" spans="1:46" ht="15.75" customHeight="1" x14ac:dyDescent="0.2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8"/>
      <c r="AM362" s="248"/>
      <c r="AN362" s="248"/>
      <c r="AO362" s="248"/>
      <c r="AP362" s="248"/>
      <c r="AQ362" s="248"/>
      <c r="AR362" s="248"/>
      <c r="AS362" s="248"/>
      <c r="AT362" s="248"/>
    </row>
    <row r="363" spans="1:46" ht="15.75" customHeight="1" x14ac:dyDescent="0.2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248"/>
      <c r="AM363" s="248"/>
      <c r="AN363" s="248"/>
      <c r="AO363" s="248"/>
      <c r="AP363" s="248"/>
      <c r="AQ363" s="248"/>
      <c r="AR363" s="248"/>
      <c r="AS363" s="248"/>
      <c r="AT363" s="248"/>
    </row>
    <row r="364" spans="1:46" ht="15.75" customHeight="1" x14ac:dyDescent="0.2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  <c r="AC364" s="248"/>
      <c r="AD364" s="248"/>
      <c r="AE364" s="248"/>
      <c r="AF364" s="248"/>
      <c r="AG364" s="248"/>
      <c r="AH364" s="248"/>
      <c r="AI364" s="248"/>
      <c r="AJ364" s="248"/>
      <c r="AK364" s="248"/>
      <c r="AL364" s="248"/>
      <c r="AM364" s="248"/>
      <c r="AN364" s="248"/>
      <c r="AO364" s="248"/>
      <c r="AP364" s="248"/>
      <c r="AQ364" s="248"/>
      <c r="AR364" s="248"/>
      <c r="AS364" s="248"/>
      <c r="AT364" s="248"/>
    </row>
    <row r="365" spans="1:46" ht="15.75" customHeight="1" x14ac:dyDescent="0.2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248"/>
      <c r="AM365" s="248"/>
      <c r="AN365" s="248"/>
      <c r="AO365" s="248"/>
      <c r="AP365" s="248"/>
      <c r="AQ365" s="248"/>
      <c r="AR365" s="248"/>
      <c r="AS365" s="248"/>
      <c r="AT365" s="248"/>
    </row>
    <row r="366" spans="1:46" ht="15.75" customHeight="1" x14ac:dyDescent="0.2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  <c r="AC366" s="248"/>
      <c r="AD366" s="248"/>
      <c r="AE366" s="248"/>
      <c r="AF366" s="248"/>
      <c r="AG366" s="248"/>
      <c r="AH366" s="248"/>
      <c r="AI366" s="248"/>
      <c r="AJ366" s="248"/>
      <c r="AK366" s="248"/>
      <c r="AL366" s="248"/>
      <c r="AM366" s="248"/>
      <c r="AN366" s="248"/>
      <c r="AO366" s="248"/>
      <c r="AP366" s="248"/>
      <c r="AQ366" s="248"/>
      <c r="AR366" s="248"/>
      <c r="AS366" s="248"/>
      <c r="AT366" s="248"/>
    </row>
    <row r="367" spans="1:46" ht="15.75" customHeight="1" x14ac:dyDescent="0.2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</row>
    <row r="368" spans="1:46" ht="15.75" customHeight="1" x14ac:dyDescent="0.2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</row>
    <row r="369" spans="1:46" ht="15.75" customHeight="1" x14ac:dyDescent="0.2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</row>
    <row r="370" spans="1:46" ht="15.75" customHeight="1" x14ac:dyDescent="0.2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</row>
    <row r="371" spans="1:46" ht="15.75" customHeight="1" x14ac:dyDescent="0.2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</row>
    <row r="372" spans="1:46" ht="15.75" customHeight="1" x14ac:dyDescent="0.2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</row>
    <row r="373" spans="1:46" ht="15.75" customHeight="1" x14ac:dyDescent="0.2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  <c r="AC373" s="248"/>
      <c r="AD373" s="248"/>
      <c r="AE373" s="248"/>
      <c r="AF373" s="248"/>
      <c r="AG373" s="248"/>
      <c r="AH373" s="248"/>
      <c r="AI373" s="248"/>
      <c r="AJ373" s="248"/>
      <c r="AK373" s="248"/>
      <c r="AL373" s="248"/>
      <c r="AM373" s="248"/>
      <c r="AN373" s="248"/>
      <c r="AO373" s="248"/>
      <c r="AP373" s="248"/>
      <c r="AQ373" s="248"/>
      <c r="AR373" s="248"/>
      <c r="AS373" s="248"/>
      <c r="AT373" s="248"/>
    </row>
    <row r="374" spans="1:46" ht="15.75" customHeight="1" x14ac:dyDescent="0.2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  <c r="AC374" s="248"/>
      <c r="AD374" s="248"/>
      <c r="AE374" s="248"/>
      <c r="AF374" s="248"/>
      <c r="AG374" s="248"/>
      <c r="AH374" s="248"/>
      <c r="AI374" s="248"/>
      <c r="AJ374" s="248"/>
      <c r="AK374" s="248"/>
      <c r="AL374" s="248"/>
      <c r="AM374" s="248"/>
      <c r="AN374" s="248"/>
      <c r="AO374" s="248"/>
      <c r="AP374" s="248"/>
      <c r="AQ374" s="248"/>
      <c r="AR374" s="248"/>
      <c r="AS374" s="248"/>
      <c r="AT374" s="248"/>
    </row>
    <row r="375" spans="1:46" ht="15.75" customHeight="1" x14ac:dyDescent="0.2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  <c r="AC375" s="248"/>
      <c r="AD375" s="248"/>
      <c r="AE375" s="248"/>
      <c r="AF375" s="248"/>
      <c r="AG375" s="248"/>
      <c r="AH375" s="248"/>
      <c r="AI375" s="248"/>
      <c r="AJ375" s="248"/>
      <c r="AK375" s="248"/>
      <c r="AL375" s="248"/>
      <c r="AM375" s="248"/>
      <c r="AN375" s="248"/>
      <c r="AO375" s="248"/>
      <c r="AP375" s="248"/>
      <c r="AQ375" s="248"/>
      <c r="AR375" s="248"/>
      <c r="AS375" s="248"/>
      <c r="AT375" s="248"/>
    </row>
    <row r="376" spans="1:46" ht="15.75" customHeight="1" x14ac:dyDescent="0.2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  <c r="AC376" s="248"/>
      <c r="AD376" s="248"/>
      <c r="AE376" s="248"/>
      <c r="AF376" s="248"/>
      <c r="AG376" s="248"/>
      <c r="AH376" s="248"/>
      <c r="AI376" s="248"/>
      <c r="AJ376" s="248"/>
      <c r="AK376" s="248"/>
      <c r="AL376" s="248"/>
      <c r="AM376" s="248"/>
      <c r="AN376" s="248"/>
      <c r="AO376" s="248"/>
      <c r="AP376" s="248"/>
      <c r="AQ376" s="248"/>
      <c r="AR376" s="248"/>
      <c r="AS376" s="248"/>
      <c r="AT376" s="248"/>
    </row>
    <row r="377" spans="1:46" ht="15.75" customHeight="1" x14ac:dyDescent="0.2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  <c r="AC377" s="248"/>
      <c r="AD377" s="248"/>
      <c r="AE377" s="248"/>
      <c r="AF377" s="248"/>
      <c r="AG377" s="248"/>
      <c r="AH377" s="248"/>
      <c r="AI377" s="248"/>
      <c r="AJ377" s="248"/>
      <c r="AK377" s="248"/>
      <c r="AL377" s="248"/>
      <c r="AM377" s="248"/>
      <c r="AN377" s="248"/>
      <c r="AO377" s="248"/>
      <c r="AP377" s="248"/>
      <c r="AQ377" s="248"/>
      <c r="AR377" s="248"/>
      <c r="AS377" s="248"/>
      <c r="AT377" s="248"/>
    </row>
    <row r="378" spans="1:46" ht="15.75" customHeight="1" x14ac:dyDescent="0.2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  <c r="AC378" s="248"/>
      <c r="AD378" s="248"/>
      <c r="AE378" s="248"/>
      <c r="AF378" s="248"/>
      <c r="AG378" s="248"/>
      <c r="AH378" s="248"/>
      <c r="AI378" s="248"/>
      <c r="AJ378" s="248"/>
      <c r="AK378" s="248"/>
      <c r="AL378" s="248"/>
      <c r="AM378" s="248"/>
      <c r="AN378" s="248"/>
      <c r="AO378" s="248"/>
      <c r="AP378" s="248"/>
      <c r="AQ378" s="248"/>
      <c r="AR378" s="248"/>
      <c r="AS378" s="248"/>
      <c r="AT378" s="248"/>
    </row>
    <row r="379" spans="1:46" ht="15.75" customHeight="1" x14ac:dyDescent="0.2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  <c r="AC379" s="248"/>
      <c r="AD379" s="248"/>
      <c r="AE379" s="248"/>
      <c r="AF379" s="248"/>
      <c r="AG379" s="248"/>
      <c r="AH379" s="248"/>
      <c r="AI379" s="248"/>
      <c r="AJ379" s="248"/>
      <c r="AK379" s="248"/>
      <c r="AL379" s="248"/>
      <c r="AM379" s="248"/>
      <c r="AN379" s="248"/>
      <c r="AO379" s="248"/>
      <c r="AP379" s="248"/>
      <c r="AQ379" s="248"/>
      <c r="AR379" s="248"/>
      <c r="AS379" s="248"/>
      <c r="AT379" s="248"/>
    </row>
    <row r="380" spans="1:46" ht="15.75" customHeight="1" x14ac:dyDescent="0.2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  <c r="AC380" s="248"/>
      <c r="AD380" s="248"/>
      <c r="AE380" s="248"/>
      <c r="AF380" s="248"/>
      <c r="AG380" s="248"/>
      <c r="AH380" s="248"/>
      <c r="AI380" s="248"/>
      <c r="AJ380" s="248"/>
      <c r="AK380" s="248"/>
      <c r="AL380" s="248"/>
      <c r="AM380" s="248"/>
      <c r="AN380" s="248"/>
      <c r="AO380" s="248"/>
      <c r="AP380" s="248"/>
      <c r="AQ380" s="248"/>
      <c r="AR380" s="248"/>
      <c r="AS380" s="248"/>
      <c r="AT380" s="248"/>
    </row>
    <row r="381" spans="1:46" ht="15.75" customHeight="1" x14ac:dyDescent="0.2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  <c r="AC381" s="248"/>
      <c r="AD381" s="248"/>
      <c r="AE381" s="248"/>
      <c r="AF381" s="248"/>
      <c r="AG381" s="248"/>
      <c r="AH381" s="248"/>
      <c r="AI381" s="248"/>
      <c r="AJ381" s="248"/>
      <c r="AK381" s="248"/>
      <c r="AL381" s="248"/>
      <c r="AM381" s="248"/>
      <c r="AN381" s="248"/>
      <c r="AO381" s="248"/>
      <c r="AP381" s="248"/>
      <c r="AQ381" s="248"/>
      <c r="AR381" s="248"/>
      <c r="AS381" s="248"/>
      <c r="AT381" s="248"/>
    </row>
    <row r="382" spans="1:46" ht="15.75" customHeight="1" x14ac:dyDescent="0.2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  <c r="AC382" s="248"/>
      <c r="AD382" s="248"/>
      <c r="AE382" s="248"/>
      <c r="AF382" s="248"/>
      <c r="AG382" s="248"/>
      <c r="AH382" s="248"/>
      <c r="AI382" s="248"/>
      <c r="AJ382" s="248"/>
      <c r="AK382" s="248"/>
      <c r="AL382" s="248"/>
      <c r="AM382" s="248"/>
      <c r="AN382" s="248"/>
      <c r="AO382" s="248"/>
      <c r="AP382" s="248"/>
      <c r="AQ382" s="248"/>
      <c r="AR382" s="248"/>
      <c r="AS382" s="248"/>
      <c r="AT382" s="248"/>
    </row>
    <row r="383" spans="1:46" ht="15.75" customHeight="1" x14ac:dyDescent="0.2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</row>
    <row r="384" spans="1:46" ht="15.75" customHeight="1" x14ac:dyDescent="0.2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</row>
    <row r="385" spans="1:46" ht="15.75" customHeight="1" x14ac:dyDescent="0.2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</row>
    <row r="386" spans="1:46" ht="15.75" customHeight="1" x14ac:dyDescent="0.2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</row>
    <row r="387" spans="1:46" ht="15.75" customHeight="1" x14ac:dyDescent="0.2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</row>
    <row r="388" spans="1:46" ht="15.75" customHeight="1" x14ac:dyDescent="0.2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</row>
    <row r="389" spans="1:46" ht="15.75" customHeight="1" x14ac:dyDescent="0.2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  <c r="AC389" s="248"/>
      <c r="AD389" s="248"/>
      <c r="AE389" s="248"/>
      <c r="AF389" s="248"/>
      <c r="AG389" s="248"/>
      <c r="AH389" s="248"/>
      <c r="AI389" s="248"/>
      <c r="AJ389" s="248"/>
      <c r="AK389" s="248"/>
      <c r="AL389" s="248"/>
      <c r="AM389" s="248"/>
      <c r="AN389" s="248"/>
      <c r="AO389" s="248"/>
      <c r="AP389" s="248"/>
      <c r="AQ389" s="248"/>
      <c r="AR389" s="248"/>
      <c r="AS389" s="248"/>
      <c r="AT389" s="248"/>
    </row>
    <row r="390" spans="1:46" ht="15.75" customHeight="1" x14ac:dyDescent="0.2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  <c r="AC390" s="248"/>
      <c r="AD390" s="248"/>
      <c r="AE390" s="248"/>
      <c r="AF390" s="248"/>
      <c r="AG390" s="248"/>
      <c r="AH390" s="248"/>
      <c r="AI390" s="248"/>
      <c r="AJ390" s="248"/>
      <c r="AK390" s="248"/>
      <c r="AL390" s="248"/>
      <c r="AM390" s="248"/>
      <c r="AN390" s="248"/>
      <c r="AO390" s="248"/>
      <c r="AP390" s="248"/>
      <c r="AQ390" s="248"/>
      <c r="AR390" s="248"/>
      <c r="AS390" s="248"/>
      <c r="AT390" s="248"/>
    </row>
    <row r="391" spans="1:46" ht="15.75" customHeight="1" x14ac:dyDescent="0.2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  <c r="AC391" s="248"/>
      <c r="AD391" s="248"/>
      <c r="AE391" s="248"/>
      <c r="AF391" s="248"/>
      <c r="AG391" s="248"/>
      <c r="AH391" s="248"/>
      <c r="AI391" s="248"/>
      <c r="AJ391" s="248"/>
      <c r="AK391" s="248"/>
      <c r="AL391" s="248"/>
      <c r="AM391" s="248"/>
      <c r="AN391" s="248"/>
      <c r="AO391" s="248"/>
      <c r="AP391" s="248"/>
      <c r="AQ391" s="248"/>
      <c r="AR391" s="248"/>
      <c r="AS391" s="248"/>
      <c r="AT391" s="248"/>
    </row>
    <row r="392" spans="1:46" ht="15.75" customHeight="1" x14ac:dyDescent="0.2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  <c r="AC392" s="248"/>
      <c r="AD392" s="248"/>
      <c r="AE392" s="248"/>
      <c r="AF392" s="248"/>
      <c r="AG392" s="248"/>
      <c r="AH392" s="248"/>
      <c r="AI392" s="248"/>
      <c r="AJ392" s="248"/>
      <c r="AK392" s="248"/>
      <c r="AL392" s="248"/>
      <c r="AM392" s="248"/>
      <c r="AN392" s="248"/>
      <c r="AO392" s="248"/>
      <c r="AP392" s="248"/>
      <c r="AQ392" s="248"/>
      <c r="AR392" s="248"/>
      <c r="AS392" s="248"/>
      <c r="AT392" s="248"/>
    </row>
    <row r="393" spans="1:46" ht="15.75" customHeight="1" x14ac:dyDescent="0.2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  <c r="AC393" s="248"/>
      <c r="AD393" s="248"/>
      <c r="AE393" s="248"/>
      <c r="AF393" s="248"/>
      <c r="AG393" s="248"/>
      <c r="AH393" s="248"/>
      <c r="AI393" s="248"/>
      <c r="AJ393" s="248"/>
      <c r="AK393" s="248"/>
      <c r="AL393" s="248"/>
      <c r="AM393" s="248"/>
      <c r="AN393" s="248"/>
      <c r="AO393" s="248"/>
      <c r="AP393" s="248"/>
      <c r="AQ393" s="248"/>
      <c r="AR393" s="248"/>
      <c r="AS393" s="248"/>
      <c r="AT393" s="248"/>
    </row>
    <row r="394" spans="1:46" ht="15.75" customHeight="1" x14ac:dyDescent="0.2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  <c r="AC394" s="248"/>
      <c r="AD394" s="248"/>
      <c r="AE394" s="248"/>
      <c r="AF394" s="248"/>
      <c r="AG394" s="248"/>
      <c r="AH394" s="248"/>
      <c r="AI394" s="248"/>
      <c r="AJ394" s="248"/>
      <c r="AK394" s="248"/>
      <c r="AL394" s="248"/>
      <c r="AM394" s="248"/>
      <c r="AN394" s="248"/>
      <c r="AO394" s="248"/>
      <c r="AP394" s="248"/>
      <c r="AQ394" s="248"/>
      <c r="AR394" s="248"/>
      <c r="AS394" s="248"/>
      <c r="AT394" s="248"/>
    </row>
    <row r="395" spans="1:46" ht="15.75" customHeight="1" x14ac:dyDescent="0.2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  <c r="AC395" s="248"/>
      <c r="AD395" s="248"/>
      <c r="AE395" s="248"/>
      <c r="AF395" s="248"/>
      <c r="AG395" s="248"/>
      <c r="AH395" s="248"/>
      <c r="AI395" s="248"/>
      <c r="AJ395" s="248"/>
      <c r="AK395" s="248"/>
      <c r="AL395" s="248"/>
      <c r="AM395" s="248"/>
      <c r="AN395" s="248"/>
      <c r="AO395" s="248"/>
      <c r="AP395" s="248"/>
      <c r="AQ395" s="248"/>
      <c r="AR395" s="248"/>
      <c r="AS395" s="248"/>
      <c r="AT395" s="248"/>
    </row>
    <row r="396" spans="1:46" ht="15.75" customHeight="1" x14ac:dyDescent="0.2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  <c r="AC396" s="248"/>
      <c r="AD396" s="248"/>
      <c r="AE396" s="248"/>
      <c r="AF396" s="248"/>
      <c r="AG396" s="248"/>
      <c r="AH396" s="248"/>
      <c r="AI396" s="248"/>
      <c r="AJ396" s="248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</row>
    <row r="397" spans="1:46" ht="15.75" customHeight="1" x14ac:dyDescent="0.2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  <c r="AC397" s="248"/>
      <c r="AD397" s="248"/>
      <c r="AE397" s="248"/>
      <c r="AF397" s="248"/>
      <c r="AG397" s="248"/>
      <c r="AH397" s="248"/>
      <c r="AI397" s="248"/>
      <c r="AJ397" s="248"/>
      <c r="AK397" s="248"/>
      <c r="AL397" s="248"/>
      <c r="AM397" s="248"/>
      <c r="AN397" s="248"/>
      <c r="AO397" s="248"/>
      <c r="AP397" s="248"/>
      <c r="AQ397" s="248"/>
      <c r="AR397" s="248"/>
      <c r="AS397" s="248"/>
      <c r="AT397" s="248"/>
    </row>
    <row r="398" spans="1:46" ht="15.75" customHeight="1" x14ac:dyDescent="0.2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  <c r="AC398" s="248"/>
      <c r="AD398" s="248"/>
      <c r="AE398" s="248"/>
      <c r="AF398" s="248"/>
      <c r="AG398" s="248"/>
      <c r="AH398" s="248"/>
      <c r="AI398" s="248"/>
      <c r="AJ398" s="248"/>
      <c r="AK398" s="248"/>
      <c r="AL398" s="248"/>
      <c r="AM398" s="248"/>
      <c r="AN398" s="248"/>
      <c r="AO398" s="248"/>
      <c r="AP398" s="248"/>
      <c r="AQ398" s="248"/>
      <c r="AR398" s="248"/>
      <c r="AS398" s="248"/>
      <c r="AT398" s="248"/>
    </row>
    <row r="399" spans="1:46" ht="15.75" customHeight="1" x14ac:dyDescent="0.2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  <c r="AC399" s="248"/>
      <c r="AD399" s="248"/>
      <c r="AE399" s="248"/>
      <c r="AF399" s="248"/>
      <c r="AG399" s="248"/>
      <c r="AH399" s="248"/>
      <c r="AI399" s="248"/>
      <c r="AJ399" s="248"/>
      <c r="AK399" s="248"/>
      <c r="AL399" s="248"/>
      <c r="AM399" s="248"/>
      <c r="AN399" s="248"/>
      <c r="AO399" s="248"/>
      <c r="AP399" s="248"/>
      <c r="AQ399" s="248"/>
      <c r="AR399" s="248"/>
      <c r="AS399" s="248"/>
      <c r="AT399" s="248"/>
    </row>
    <row r="400" spans="1:46" ht="15.75" customHeight="1" x14ac:dyDescent="0.2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  <c r="AC400" s="248"/>
      <c r="AD400" s="248"/>
      <c r="AE400" s="248"/>
      <c r="AF400" s="248"/>
      <c r="AG400" s="248"/>
      <c r="AH400" s="248"/>
      <c r="AI400" s="248"/>
      <c r="AJ400" s="248"/>
      <c r="AK400" s="248"/>
      <c r="AL400" s="248"/>
      <c r="AM400" s="248"/>
      <c r="AN400" s="248"/>
      <c r="AO400" s="248"/>
      <c r="AP400" s="248"/>
      <c r="AQ400" s="248"/>
      <c r="AR400" s="248"/>
      <c r="AS400" s="248"/>
      <c r="AT400" s="248"/>
    </row>
    <row r="401" spans="1:46" ht="15.75" customHeight="1" x14ac:dyDescent="0.2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  <c r="AC401" s="248"/>
      <c r="AD401" s="248"/>
      <c r="AE401" s="248"/>
      <c r="AF401" s="248"/>
      <c r="AG401" s="248"/>
      <c r="AH401" s="248"/>
      <c r="AI401" s="248"/>
      <c r="AJ401" s="248"/>
      <c r="AK401" s="248"/>
      <c r="AL401" s="248"/>
      <c r="AM401" s="248"/>
      <c r="AN401" s="248"/>
      <c r="AO401" s="248"/>
      <c r="AP401" s="248"/>
      <c r="AQ401" s="248"/>
      <c r="AR401" s="248"/>
      <c r="AS401" s="248"/>
      <c r="AT401" s="248"/>
    </row>
    <row r="402" spans="1:46" ht="15.75" customHeight="1" x14ac:dyDescent="0.2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248"/>
      <c r="AM402" s="248"/>
      <c r="AN402" s="248"/>
      <c r="AO402" s="248"/>
      <c r="AP402" s="248"/>
      <c r="AQ402" s="248"/>
      <c r="AR402" s="248"/>
      <c r="AS402" s="248"/>
      <c r="AT402" s="248"/>
    </row>
    <row r="403" spans="1:46" ht="15.75" customHeight="1" x14ac:dyDescent="0.2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  <c r="AC403" s="248"/>
      <c r="AD403" s="248"/>
      <c r="AE403" s="248"/>
      <c r="AF403" s="248"/>
      <c r="AG403" s="248"/>
      <c r="AH403" s="248"/>
      <c r="AI403" s="248"/>
      <c r="AJ403" s="248"/>
      <c r="AK403" s="248"/>
      <c r="AL403" s="248"/>
      <c r="AM403" s="248"/>
      <c r="AN403" s="248"/>
      <c r="AO403" s="248"/>
      <c r="AP403" s="248"/>
      <c r="AQ403" s="248"/>
      <c r="AR403" s="248"/>
      <c r="AS403" s="248"/>
      <c r="AT403" s="248"/>
    </row>
    <row r="404" spans="1:46" ht="15.75" customHeight="1" x14ac:dyDescent="0.2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  <c r="AC404" s="248"/>
      <c r="AD404" s="248"/>
      <c r="AE404" s="248"/>
      <c r="AF404" s="248"/>
      <c r="AG404" s="248"/>
      <c r="AH404" s="248"/>
      <c r="AI404" s="248"/>
      <c r="AJ404" s="248"/>
      <c r="AK404" s="248"/>
      <c r="AL404" s="248"/>
      <c r="AM404" s="248"/>
      <c r="AN404" s="248"/>
      <c r="AO404" s="248"/>
      <c r="AP404" s="248"/>
      <c r="AQ404" s="248"/>
      <c r="AR404" s="248"/>
      <c r="AS404" s="248"/>
      <c r="AT404" s="248"/>
    </row>
    <row r="405" spans="1:46" ht="15.75" customHeight="1" x14ac:dyDescent="0.2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  <c r="AC405" s="248"/>
      <c r="AD405" s="248"/>
      <c r="AE405" s="248"/>
      <c r="AF405" s="248"/>
      <c r="AG405" s="248"/>
      <c r="AH405" s="248"/>
      <c r="AI405" s="248"/>
      <c r="AJ405" s="248"/>
      <c r="AK405" s="248"/>
      <c r="AL405" s="248"/>
      <c r="AM405" s="248"/>
      <c r="AN405" s="248"/>
      <c r="AO405" s="248"/>
      <c r="AP405" s="248"/>
      <c r="AQ405" s="248"/>
      <c r="AR405" s="248"/>
      <c r="AS405" s="248"/>
      <c r="AT405" s="248"/>
    </row>
    <row r="406" spans="1:46" ht="15.75" customHeight="1" x14ac:dyDescent="0.2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  <c r="AC406" s="248"/>
      <c r="AD406" s="248"/>
      <c r="AE406" s="248"/>
      <c r="AF406" s="248"/>
      <c r="AG406" s="248"/>
      <c r="AH406" s="248"/>
      <c r="AI406" s="248"/>
      <c r="AJ406" s="248"/>
      <c r="AK406" s="248"/>
      <c r="AL406" s="248"/>
      <c r="AM406" s="248"/>
      <c r="AN406" s="248"/>
      <c r="AO406" s="248"/>
      <c r="AP406" s="248"/>
      <c r="AQ406" s="248"/>
      <c r="AR406" s="248"/>
      <c r="AS406" s="248"/>
      <c r="AT406" s="248"/>
    </row>
    <row r="407" spans="1:46" ht="15.75" customHeight="1" x14ac:dyDescent="0.2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  <c r="AC407" s="248"/>
      <c r="AD407" s="248"/>
      <c r="AE407" s="248"/>
      <c r="AF407" s="248"/>
      <c r="AG407" s="248"/>
      <c r="AH407" s="248"/>
      <c r="AI407" s="248"/>
      <c r="AJ407" s="248"/>
      <c r="AK407" s="248"/>
      <c r="AL407" s="248"/>
      <c r="AM407" s="248"/>
      <c r="AN407" s="248"/>
      <c r="AO407" s="248"/>
      <c r="AP407" s="248"/>
      <c r="AQ407" s="248"/>
      <c r="AR407" s="248"/>
      <c r="AS407" s="248"/>
      <c r="AT407" s="248"/>
    </row>
    <row r="408" spans="1:46" ht="15.75" customHeight="1" x14ac:dyDescent="0.2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  <c r="AC408" s="248"/>
      <c r="AD408" s="248"/>
      <c r="AE408" s="248"/>
      <c r="AF408" s="248"/>
      <c r="AG408" s="248"/>
      <c r="AH408" s="248"/>
      <c r="AI408" s="248"/>
      <c r="AJ408" s="248"/>
      <c r="AK408" s="248"/>
      <c r="AL408" s="248"/>
      <c r="AM408" s="248"/>
      <c r="AN408" s="248"/>
      <c r="AO408" s="248"/>
      <c r="AP408" s="248"/>
      <c r="AQ408" s="248"/>
      <c r="AR408" s="248"/>
      <c r="AS408" s="248"/>
      <c r="AT408" s="248"/>
    </row>
    <row r="409" spans="1:46" ht="15.75" customHeight="1" x14ac:dyDescent="0.2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  <c r="AA409" s="248"/>
      <c r="AB409" s="248"/>
      <c r="AC409" s="248"/>
      <c r="AD409" s="248"/>
      <c r="AE409" s="248"/>
      <c r="AF409" s="248"/>
      <c r="AG409" s="248"/>
      <c r="AH409" s="248"/>
      <c r="AI409" s="248"/>
      <c r="AJ409" s="248"/>
      <c r="AK409" s="248"/>
      <c r="AL409" s="248"/>
      <c r="AM409" s="248"/>
      <c r="AN409" s="248"/>
      <c r="AO409" s="248"/>
      <c r="AP409" s="248"/>
      <c r="AQ409" s="248"/>
      <c r="AR409" s="248"/>
      <c r="AS409" s="248"/>
      <c r="AT409" s="248"/>
    </row>
    <row r="410" spans="1:46" ht="15.75" customHeight="1" x14ac:dyDescent="0.2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  <c r="AA410" s="248"/>
      <c r="AB410" s="248"/>
      <c r="AC410" s="248"/>
      <c r="AD410" s="248"/>
      <c r="AE410" s="248"/>
      <c r="AF410" s="248"/>
      <c r="AG410" s="248"/>
      <c r="AH410" s="248"/>
      <c r="AI410" s="248"/>
      <c r="AJ410" s="248"/>
      <c r="AK410" s="248"/>
      <c r="AL410" s="248"/>
      <c r="AM410" s="248"/>
      <c r="AN410" s="248"/>
      <c r="AO410" s="248"/>
      <c r="AP410" s="248"/>
      <c r="AQ410" s="248"/>
      <c r="AR410" s="248"/>
      <c r="AS410" s="248"/>
      <c r="AT410" s="248"/>
    </row>
    <row r="411" spans="1:46" ht="15.75" customHeight="1" x14ac:dyDescent="0.2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248"/>
      <c r="AM411" s="248"/>
      <c r="AN411" s="248"/>
      <c r="AO411" s="248"/>
      <c r="AP411" s="248"/>
      <c r="AQ411" s="248"/>
      <c r="AR411" s="248"/>
      <c r="AS411" s="248"/>
      <c r="AT411" s="248"/>
    </row>
    <row r="412" spans="1:46" ht="15.75" customHeight="1" x14ac:dyDescent="0.2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  <c r="AA412" s="248"/>
      <c r="AB412" s="248"/>
      <c r="AC412" s="248"/>
      <c r="AD412" s="248"/>
      <c r="AE412" s="248"/>
      <c r="AF412" s="248"/>
      <c r="AG412" s="248"/>
      <c r="AH412" s="248"/>
      <c r="AI412" s="248"/>
      <c r="AJ412" s="248"/>
      <c r="AK412" s="248"/>
      <c r="AL412" s="248"/>
      <c r="AM412" s="248"/>
      <c r="AN412" s="248"/>
      <c r="AO412" s="248"/>
      <c r="AP412" s="248"/>
      <c r="AQ412" s="248"/>
      <c r="AR412" s="248"/>
      <c r="AS412" s="248"/>
      <c r="AT412" s="248"/>
    </row>
    <row r="413" spans="1:46" ht="15.75" customHeight="1" x14ac:dyDescent="0.2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  <c r="AA413" s="248"/>
      <c r="AB413" s="248"/>
      <c r="AC413" s="248"/>
      <c r="AD413" s="248"/>
      <c r="AE413" s="248"/>
      <c r="AF413" s="248"/>
      <c r="AG413" s="248"/>
      <c r="AH413" s="248"/>
      <c r="AI413" s="248"/>
      <c r="AJ413" s="248"/>
      <c r="AK413" s="248"/>
      <c r="AL413" s="248"/>
      <c r="AM413" s="248"/>
      <c r="AN413" s="248"/>
      <c r="AO413" s="248"/>
      <c r="AP413" s="248"/>
      <c r="AQ413" s="248"/>
      <c r="AR413" s="248"/>
      <c r="AS413" s="248"/>
      <c r="AT413" s="248"/>
    </row>
    <row r="414" spans="1:46" ht="15.75" customHeight="1" x14ac:dyDescent="0.2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  <c r="AA414" s="248"/>
      <c r="AB414" s="248"/>
      <c r="AC414" s="248"/>
      <c r="AD414" s="248"/>
      <c r="AE414" s="248"/>
      <c r="AF414" s="248"/>
      <c r="AG414" s="248"/>
      <c r="AH414" s="248"/>
      <c r="AI414" s="248"/>
      <c r="AJ414" s="248"/>
      <c r="AK414" s="248"/>
      <c r="AL414" s="248"/>
      <c r="AM414" s="248"/>
      <c r="AN414" s="248"/>
      <c r="AO414" s="248"/>
      <c r="AP414" s="248"/>
      <c r="AQ414" s="248"/>
      <c r="AR414" s="248"/>
      <c r="AS414" s="248"/>
      <c r="AT414" s="248"/>
    </row>
    <row r="415" spans="1:46" ht="15.75" customHeight="1" x14ac:dyDescent="0.2">
      <c r="A415" s="248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  <c r="AC415" s="248"/>
      <c r="AD415" s="248"/>
      <c r="AE415" s="248"/>
      <c r="AF415" s="248"/>
      <c r="AG415" s="248"/>
      <c r="AH415" s="248"/>
      <c r="AI415" s="248"/>
      <c r="AJ415" s="248"/>
      <c r="AK415" s="248"/>
      <c r="AL415" s="248"/>
      <c r="AM415" s="248"/>
      <c r="AN415" s="248"/>
      <c r="AO415" s="248"/>
      <c r="AP415" s="248"/>
      <c r="AQ415" s="248"/>
      <c r="AR415" s="248"/>
      <c r="AS415" s="248"/>
      <c r="AT415" s="248"/>
    </row>
    <row r="416" spans="1:46" ht="15.75" customHeight="1" x14ac:dyDescent="0.2">
      <c r="A416" s="248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  <c r="AA416" s="248"/>
      <c r="AB416" s="248"/>
      <c r="AC416" s="248"/>
      <c r="AD416" s="248"/>
      <c r="AE416" s="248"/>
      <c r="AF416" s="248"/>
      <c r="AG416" s="248"/>
      <c r="AH416" s="248"/>
      <c r="AI416" s="248"/>
      <c r="AJ416" s="248"/>
      <c r="AK416" s="248"/>
      <c r="AL416" s="248"/>
      <c r="AM416" s="248"/>
      <c r="AN416" s="248"/>
      <c r="AO416" s="248"/>
      <c r="AP416" s="248"/>
      <c r="AQ416" s="248"/>
      <c r="AR416" s="248"/>
      <c r="AS416" s="248"/>
      <c r="AT416" s="248"/>
    </row>
    <row r="417" spans="1:46" ht="15.75" customHeight="1" x14ac:dyDescent="0.2">
      <c r="A417" s="248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  <c r="AA417" s="248"/>
      <c r="AB417" s="248"/>
      <c r="AC417" s="248"/>
      <c r="AD417" s="248"/>
      <c r="AE417" s="248"/>
      <c r="AF417" s="248"/>
      <c r="AG417" s="248"/>
      <c r="AH417" s="248"/>
      <c r="AI417" s="248"/>
      <c r="AJ417" s="248"/>
      <c r="AK417" s="248"/>
      <c r="AL417" s="248"/>
      <c r="AM417" s="248"/>
      <c r="AN417" s="248"/>
      <c r="AO417" s="248"/>
      <c r="AP417" s="248"/>
      <c r="AQ417" s="248"/>
      <c r="AR417" s="248"/>
      <c r="AS417" s="248"/>
      <c r="AT417" s="248"/>
    </row>
    <row r="418" spans="1:46" ht="15.75" customHeight="1" x14ac:dyDescent="0.2">
      <c r="A418" s="248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  <c r="AA418" s="248"/>
      <c r="AB418" s="248"/>
      <c r="AC418" s="248"/>
      <c r="AD418" s="248"/>
      <c r="AE418" s="248"/>
      <c r="AF418" s="248"/>
      <c r="AG418" s="248"/>
      <c r="AH418" s="248"/>
      <c r="AI418" s="248"/>
      <c r="AJ418" s="248"/>
      <c r="AK418" s="248"/>
      <c r="AL418" s="248"/>
      <c r="AM418" s="248"/>
      <c r="AN418" s="248"/>
      <c r="AO418" s="248"/>
      <c r="AP418" s="248"/>
      <c r="AQ418" s="248"/>
      <c r="AR418" s="248"/>
      <c r="AS418" s="248"/>
      <c r="AT418" s="248"/>
    </row>
    <row r="419" spans="1:46" ht="15.75" customHeight="1" x14ac:dyDescent="0.2">
      <c r="A419" s="248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  <c r="AA419" s="248"/>
      <c r="AB419" s="248"/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248"/>
      <c r="AM419" s="248"/>
      <c r="AN419" s="248"/>
      <c r="AO419" s="248"/>
      <c r="AP419" s="248"/>
      <c r="AQ419" s="248"/>
      <c r="AR419" s="248"/>
      <c r="AS419" s="248"/>
      <c r="AT419" s="248"/>
    </row>
    <row r="420" spans="1:46" ht="15.75" customHeight="1" x14ac:dyDescent="0.2">
      <c r="A420" s="248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  <c r="AA420" s="248"/>
      <c r="AB420" s="248"/>
      <c r="AC420" s="248"/>
      <c r="AD420" s="248"/>
      <c r="AE420" s="248"/>
      <c r="AF420" s="248"/>
      <c r="AG420" s="248"/>
      <c r="AH420" s="248"/>
      <c r="AI420" s="248"/>
      <c r="AJ420" s="248"/>
      <c r="AK420" s="248"/>
      <c r="AL420" s="248"/>
      <c r="AM420" s="248"/>
      <c r="AN420" s="248"/>
      <c r="AO420" s="248"/>
      <c r="AP420" s="248"/>
      <c r="AQ420" s="248"/>
      <c r="AR420" s="248"/>
      <c r="AS420" s="248"/>
      <c r="AT420" s="248"/>
    </row>
    <row r="421" spans="1:46" ht="15.75" customHeight="1" x14ac:dyDescent="0.2">
      <c r="A421" s="248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  <c r="AA421" s="248"/>
      <c r="AB421" s="248"/>
      <c r="AC421" s="248"/>
      <c r="AD421" s="248"/>
      <c r="AE421" s="248"/>
      <c r="AF421" s="248"/>
      <c r="AG421" s="248"/>
      <c r="AH421" s="248"/>
      <c r="AI421" s="248"/>
      <c r="AJ421" s="248"/>
      <c r="AK421" s="248"/>
      <c r="AL421" s="248"/>
      <c r="AM421" s="248"/>
      <c r="AN421" s="248"/>
      <c r="AO421" s="248"/>
      <c r="AP421" s="248"/>
      <c r="AQ421" s="248"/>
      <c r="AR421" s="248"/>
      <c r="AS421" s="248"/>
      <c r="AT421" s="248"/>
    </row>
    <row r="422" spans="1:46" ht="15.75" customHeight="1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  <c r="AA422" s="248"/>
      <c r="AB422" s="248"/>
      <c r="AC422" s="248"/>
      <c r="AD422" s="248"/>
      <c r="AE422" s="248"/>
      <c r="AF422" s="248"/>
      <c r="AG422" s="248"/>
      <c r="AH422" s="248"/>
      <c r="AI422" s="248"/>
      <c r="AJ422" s="248"/>
      <c r="AK422" s="248"/>
      <c r="AL422" s="248"/>
      <c r="AM422" s="248"/>
      <c r="AN422" s="248"/>
      <c r="AO422" s="248"/>
      <c r="AP422" s="248"/>
      <c r="AQ422" s="248"/>
      <c r="AR422" s="248"/>
      <c r="AS422" s="248"/>
      <c r="AT422" s="248"/>
    </row>
    <row r="423" spans="1:46" ht="15.75" customHeight="1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  <c r="AA423" s="248"/>
      <c r="AB423" s="248"/>
      <c r="AC423" s="248"/>
      <c r="AD423" s="248"/>
      <c r="AE423" s="248"/>
      <c r="AF423" s="248"/>
      <c r="AG423" s="248"/>
      <c r="AH423" s="248"/>
      <c r="AI423" s="248"/>
      <c r="AJ423" s="248"/>
      <c r="AK423" s="248"/>
      <c r="AL423" s="248"/>
      <c r="AM423" s="248"/>
      <c r="AN423" s="248"/>
      <c r="AO423" s="248"/>
      <c r="AP423" s="248"/>
      <c r="AQ423" s="248"/>
      <c r="AR423" s="248"/>
      <c r="AS423" s="248"/>
      <c r="AT423" s="248"/>
    </row>
    <row r="424" spans="1:46" ht="15.75" customHeight="1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  <c r="AA424" s="248"/>
      <c r="AB424" s="248"/>
      <c r="AC424" s="248"/>
      <c r="AD424" s="248"/>
      <c r="AE424" s="248"/>
      <c r="AF424" s="248"/>
      <c r="AG424" s="248"/>
      <c r="AH424" s="248"/>
      <c r="AI424" s="248"/>
      <c r="AJ424" s="248"/>
      <c r="AK424" s="248"/>
      <c r="AL424" s="248"/>
      <c r="AM424" s="248"/>
      <c r="AN424" s="248"/>
      <c r="AO424" s="248"/>
      <c r="AP424" s="248"/>
      <c r="AQ424" s="248"/>
      <c r="AR424" s="248"/>
      <c r="AS424" s="248"/>
      <c r="AT424" s="248"/>
    </row>
    <row r="425" spans="1:46" ht="15.75" customHeight="1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  <c r="AA425" s="248"/>
      <c r="AB425" s="248"/>
      <c r="AC425" s="248"/>
      <c r="AD425" s="248"/>
      <c r="AE425" s="248"/>
      <c r="AF425" s="248"/>
      <c r="AG425" s="248"/>
      <c r="AH425" s="248"/>
      <c r="AI425" s="248"/>
      <c r="AJ425" s="248"/>
      <c r="AK425" s="248"/>
      <c r="AL425" s="248"/>
      <c r="AM425" s="248"/>
      <c r="AN425" s="248"/>
      <c r="AO425" s="248"/>
      <c r="AP425" s="248"/>
      <c r="AQ425" s="248"/>
      <c r="AR425" s="248"/>
      <c r="AS425" s="248"/>
      <c r="AT425" s="248"/>
    </row>
    <row r="426" spans="1:46" ht="15.75" customHeight="1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  <c r="AA426" s="248"/>
      <c r="AB426" s="248"/>
      <c r="AC426" s="248"/>
      <c r="AD426" s="248"/>
      <c r="AE426" s="248"/>
      <c r="AF426" s="248"/>
      <c r="AG426" s="248"/>
      <c r="AH426" s="248"/>
      <c r="AI426" s="248"/>
      <c r="AJ426" s="248"/>
      <c r="AK426" s="248"/>
      <c r="AL426" s="248"/>
      <c r="AM426" s="248"/>
      <c r="AN426" s="248"/>
      <c r="AO426" s="248"/>
      <c r="AP426" s="248"/>
      <c r="AQ426" s="248"/>
      <c r="AR426" s="248"/>
      <c r="AS426" s="248"/>
      <c r="AT426" s="248"/>
    </row>
    <row r="427" spans="1:46" ht="15.7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  <c r="AA427" s="248"/>
      <c r="AB427" s="248"/>
      <c r="AC427" s="248"/>
      <c r="AD427" s="248"/>
      <c r="AE427" s="248"/>
      <c r="AF427" s="248"/>
      <c r="AG427" s="248"/>
      <c r="AH427" s="248"/>
      <c r="AI427" s="248"/>
      <c r="AJ427" s="248"/>
      <c r="AK427" s="248"/>
      <c r="AL427" s="248"/>
      <c r="AM427" s="248"/>
      <c r="AN427" s="248"/>
      <c r="AO427" s="248"/>
      <c r="AP427" s="248"/>
      <c r="AQ427" s="248"/>
      <c r="AR427" s="248"/>
      <c r="AS427" s="248"/>
      <c r="AT427" s="248"/>
    </row>
    <row r="428" spans="1:46" ht="15.75" customHeight="1" x14ac:dyDescent="0.2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  <c r="AC428" s="248"/>
      <c r="AD428" s="248"/>
      <c r="AE428" s="248"/>
      <c r="AF428" s="248"/>
      <c r="AG428" s="248"/>
      <c r="AH428" s="248"/>
      <c r="AI428" s="248"/>
      <c r="AJ428" s="248"/>
      <c r="AK428" s="248"/>
      <c r="AL428" s="248"/>
      <c r="AM428" s="248"/>
      <c r="AN428" s="248"/>
      <c r="AO428" s="248"/>
      <c r="AP428" s="248"/>
      <c r="AQ428" s="248"/>
      <c r="AR428" s="248"/>
      <c r="AS428" s="248"/>
      <c r="AT428" s="248"/>
    </row>
    <row r="429" spans="1:46" ht="15.75" customHeight="1" x14ac:dyDescent="0.2">
      <c r="A429" s="248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  <c r="AC429" s="248"/>
      <c r="AD429" s="248"/>
      <c r="AE429" s="248"/>
      <c r="AF429" s="248"/>
      <c r="AG429" s="248"/>
      <c r="AH429" s="248"/>
      <c r="AI429" s="248"/>
      <c r="AJ429" s="248"/>
      <c r="AK429" s="248"/>
      <c r="AL429" s="248"/>
      <c r="AM429" s="248"/>
      <c r="AN429" s="248"/>
      <c r="AO429" s="248"/>
      <c r="AP429" s="248"/>
      <c r="AQ429" s="248"/>
      <c r="AR429" s="248"/>
      <c r="AS429" s="248"/>
      <c r="AT429" s="248"/>
    </row>
    <row r="430" spans="1:46" ht="15.75" customHeight="1" x14ac:dyDescent="0.2">
      <c r="A430" s="248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  <c r="AC430" s="248"/>
      <c r="AD430" s="248"/>
      <c r="AE430" s="248"/>
      <c r="AF430" s="248"/>
      <c r="AG430" s="248"/>
      <c r="AH430" s="248"/>
      <c r="AI430" s="248"/>
      <c r="AJ430" s="248"/>
      <c r="AK430" s="248"/>
      <c r="AL430" s="248"/>
      <c r="AM430" s="248"/>
      <c r="AN430" s="248"/>
      <c r="AO430" s="248"/>
      <c r="AP430" s="248"/>
      <c r="AQ430" s="248"/>
      <c r="AR430" s="248"/>
      <c r="AS430" s="248"/>
      <c r="AT430" s="248"/>
    </row>
    <row r="431" spans="1:46" ht="15.75" customHeight="1" x14ac:dyDescent="0.2">
      <c r="A431" s="248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  <c r="AC431" s="248"/>
      <c r="AD431" s="248"/>
      <c r="AE431" s="248"/>
      <c r="AF431" s="248"/>
      <c r="AG431" s="248"/>
      <c r="AH431" s="248"/>
      <c r="AI431" s="248"/>
      <c r="AJ431" s="248"/>
      <c r="AK431" s="248"/>
      <c r="AL431" s="248"/>
      <c r="AM431" s="248"/>
      <c r="AN431" s="248"/>
      <c r="AO431" s="248"/>
      <c r="AP431" s="248"/>
      <c r="AQ431" s="248"/>
      <c r="AR431" s="248"/>
      <c r="AS431" s="248"/>
      <c r="AT431" s="248"/>
    </row>
    <row r="432" spans="1:46" ht="15.75" customHeight="1" x14ac:dyDescent="0.2">
      <c r="A432" s="248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  <c r="AA432" s="248"/>
      <c r="AB432" s="248"/>
      <c r="AC432" s="248"/>
      <c r="AD432" s="248"/>
      <c r="AE432" s="248"/>
      <c r="AF432" s="248"/>
      <c r="AG432" s="248"/>
      <c r="AH432" s="248"/>
      <c r="AI432" s="248"/>
      <c r="AJ432" s="248"/>
      <c r="AK432" s="248"/>
      <c r="AL432" s="248"/>
      <c r="AM432" s="248"/>
      <c r="AN432" s="248"/>
      <c r="AO432" s="248"/>
      <c r="AP432" s="248"/>
      <c r="AQ432" s="248"/>
      <c r="AR432" s="248"/>
      <c r="AS432" s="248"/>
      <c r="AT432" s="248"/>
    </row>
    <row r="433" spans="1:46" ht="15.75" customHeight="1" x14ac:dyDescent="0.2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  <c r="AC433" s="248"/>
      <c r="AD433" s="248"/>
      <c r="AE433" s="248"/>
      <c r="AF433" s="248"/>
      <c r="AG433" s="248"/>
      <c r="AH433" s="248"/>
      <c r="AI433" s="248"/>
      <c r="AJ433" s="248"/>
      <c r="AK433" s="248"/>
      <c r="AL433" s="248"/>
      <c r="AM433" s="248"/>
      <c r="AN433" s="248"/>
      <c r="AO433" s="248"/>
      <c r="AP433" s="248"/>
      <c r="AQ433" s="248"/>
      <c r="AR433" s="248"/>
      <c r="AS433" s="248"/>
      <c r="AT433" s="248"/>
    </row>
    <row r="434" spans="1:46" ht="15.75" customHeight="1" x14ac:dyDescent="0.2">
      <c r="A434" s="248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  <c r="AA434" s="248"/>
      <c r="AB434" s="248"/>
      <c r="AC434" s="248"/>
      <c r="AD434" s="248"/>
      <c r="AE434" s="248"/>
      <c r="AF434" s="248"/>
      <c r="AG434" s="248"/>
      <c r="AH434" s="248"/>
      <c r="AI434" s="248"/>
      <c r="AJ434" s="248"/>
      <c r="AK434" s="248"/>
      <c r="AL434" s="248"/>
      <c r="AM434" s="248"/>
      <c r="AN434" s="248"/>
      <c r="AO434" s="248"/>
      <c r="AP434" s="248"/>
      <c r="AQ434" s="248"/>
      <c r="AR434" s="248"/>
      <c r="AS434" s="248"/>
      <c r="AT434" s="248"/>
    </row>
    <row r="435" spans="1:46" ht="15.75" customHeight="1" x14ac:dyDescent="0.2">
      <c r="A435" s="248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  <c r="AA435" s="248"/>
      <c r="AB435" s="248"/>
      <c r="AC435" s="248"/>
      <c r="AD435" s="248"/>
      <c r="AE435" s="248"/>
      <c r="AF435" s="248"/>
      <c r="AG435" s="248"/>
      <c r="AH435" s="248"/>
      <c r="AI435" s="248"/>
      <c r="AJ435" s="248"/>
      <c r="AK435" s="248"/>
      <c r="AL435" s="248"/>
      <c r="AM435" s="248"/>
      <c r="AN435" s="248"/>
      <c r="AO435" s="248"/>
      <c r="AP435" s="248"/>
      <c r="AQ435" s="248"/>
      <c r="AR435" s="248"/>
      <c r="AS435" s="248"/>
      <c r="AT435" s="248"/>
    </row>
    <row r="436" spans="1:46" ht="15.75" customHeight="1" x14ac:dyDescent="0.2">
      <c r="A436" s="248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  <c r="AA436" s="248"/>
      <c r="AB436" s="248"/>
      <c r="AC436" s="248"/>
      <c r="AD436" s="248"/>
      <c r="AE436" s="248"/>
      <c r="AF436" s="248"/>
      <c r="AG436" s="248"/>
      <c r="AH436" s="248"/>
      <c r="AI436" s="248"/>
      <c r="AJ436" s="248"/>
      <c r="AK436" s="248"/>
      <c r="AL436" s="248"/>
      <c r="AM436" s="248"/>
      <c r="AN436" s="248"/>
      <c r="AO436" s="248"/>
      <c r="AP436" s="248"/>
      <c r="AQ436" s="248"/>
      <c r="AR436" s="248"/>
      <c r="AS436" s="248"/>
      <c r="AT436" s="248"/>
    </row>
    <row r="437" spans="1:46" ht="15.75" customHeight="1" x14ac:dyDescent="0.2">
      <c r="A437" s="248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  <c r="AC437" s="248"/>
      <c r="AD437" s="248"/>
      <c r="AE437" s="248"/>
      <c r="AF437" s="248"/>
      <c r="AG437" s="248"/>
      <c r="AH437" s="248"/>
      <c r="AI437" s="248"/>
      <c r="AJ437" s="248"/>
      <c r="AK437" s="248"/>
      <c r="AL437" s="248"/>
      <c r="AM437" s="248"/>
      <c r="AN437" s="248"/>
      <c r="AO437" s="248"/>
      <c r="AP437" s="248"/>
      <c r="AQ437" s="248"/>
      <c r="AR437" s="248"/>
      <c r="AS437" s="248"/>
      <c r="AT437" s="248"/>
    </row>
    <row r="438" spans="1:46" ht="15.75" customHeight="1" x14ac:dyDescent="0.2">
      <c r="A438" s="248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  <c r="AA438" s="248"/>
      <c r="AB438" s="248"/>
      <c r="AC438" s="248"/>
      <c r="AD438" s="248"/>
      <c r="AE438" s="248"/>
      <c r="AF438" s="248"/>
      <c r="AG438" s="248"/>
      <c r="AH438" s="248"/>
      <c r="AI438" s="248"/>
      <c r="AJ438" s="248"/>
      <c r="AK438" s="248"/>
      <c r="AL438" s="248"/>
      <c r="AM438" s="248"/>
      <c r="AN438" s="248"/>
      <c r="AO438" s="248"/>
      <c r="AP438" s="248"/>
      <c r="AQ438" s="248"/>
      <c r="AR438" s="248"/>
      <c r="AS438" s="248"/>
      <c r="AT438" s="248"/>
    </row>
    <row r="439" spans="1:46" ht="15.75" customHeight="1" x14ac:dyDescent="0.2">
      <c r="A439" s="248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  <c r="AA439" s="248"/>
      <c r="AB439" s="248"/>
      <c r="AC439" s="248"/>
      <c r="AD439" s="248"/>
      <c r="AE439" s="248"/>
      <c r="AF439" s="248"/>
      <c r="AG439" s="248"/>
      <c r="AH439" s="248"/>
      <c r="AI439" s="248"/>
      <c r="AJ439" s="248"/>
      <c r="AK439" s="248"/>
      <c r="AL439" s="248"/>
      <c r="AM439" s="248"/>
      <c r="AN439" s="248"/>
      <c r="AO439" s="248"/>
      <c r="AP439" s="248"/>
      <c r="AQ439" s="248"/>
      <c r="AR439" s="248"/>
      <c r="AS439" s="248"/>
      <c r="AT439" s="248"/>
    </row>
    <row r="440" spans="1:46" ht="15.75" customHeight="1" x14ac:dyDescent="0.2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  <c r="AA440" s="248"/>
      <c r="AB440" s="248"/>
      <c r="AC440" s="248"/>
      <c r="AD440" s="248"/>
      <c r="AE440" s="248"/>
      <c r="AF440" s="248"/>
      <c r="AG440" s="248"/>
      <c r="AH440" s="248"/>
      <c r="AI440" s="248"/>
      <c r="AJ440" s="248"/>
      <c r="AK440" s="248"/>
      <c r="AL440" s="248"/>
      <c r="AM440" s="248"/>
      <c r="AN440" s="248"/>
      <c r="AO440" s="248"/>
      <c r="AP440" s="248"/>
      <c r="AQ440" s="248"/>
      <c r="AR440" s="248"/>
      <c r="AS440" s="248"/>
      <c r="AT440" s="248"/>
    </row>
    <row r="441" spans="1:46" ht="15.75" customHeight="1" x14ac:dyDescent="0.2">
      <c r="A441" s="248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  <c r="AA441" s="248"/>
      <c r="AB441" s="248"/>
      <c r="AC441" s="248"/>
      <c r="AD441" s="248"/>
      <c r="AE441" s="248"/>
      <c r="AF441" s="248"/>
      <c r="AG441" s="248"/>
      <c r="AH441" s="248"/>
      <c r="AI441" s="248"/>
      <c r="AJ441" s="248"/>
      <c r="AK441" s="248"/>
      <c r="AL441" s="248"/>
      <c r="AM441" s="248"/>
      <c r="AN441" s="248"/>
      <c r="AO441" s="248"/>
      <c r="AP441" s="248"/>
      <c r="AQ441" s="248"/>
      <c r="AR441" s="248"/>
      <c r="AS441" s="248"/>
      <c r="AT441" s="248"/>
    </row>
    <row r="442" spans="1:46" ht="15.75" customHeight="1" x14ac:dyDescent="0.2">
      <c r="A442" s="248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  <c r="AA442" s="248"/>
      <c r="AB442" s="248"/>
      <c r="AC442" s="248"/>
      <c r="AD442" s="248"/>
      <c r="AE442" s="248"/>
      <c r="AF442" s="248"/>
      <c r="AG442" s="248"/>
      <c r="AH442" s="248"/>
      <c r="AI442" s="248"/>
      <c r="AJ442" s="248"/>
      <c r="AK442" s="248"/>
      <c r="AL442" s="248"/>
      <c r="AM442" s="248"/>
      <c r="AN442" s="248"/>
      <c r="AO442" s="248"/>
      <c r="AP442" s="248"/>
      <c r="AQ442" s="248"/>
      <c r="AR442" s="248"/>
      <c r="AS442" s="248"/>
      <c r="AT442" s="248"/>
    </row>
    <row r="443" spans="1:46" ht="15.75" customHeight="1" x14ac:dyDescent="0.2">
      <c r="A443" s="248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  <c r="AA443" s="248"/>
      <c r="AB443" s="248"/>
      <c r="AC443" s="248"/>
      <c r="AD443" s="248"/>
      <c r="AE443" s="248"/>
      <c r="AF443" s="248"/>
      <c r="AG443" s="248"/>
      <c r="AH443" s="248"/>
      <c r="AI443" s="248"/>
      <c r="AJ443" s="248"/>
      <c r="AK443" s="248"/>
      <c r="AL443" s="248"/>
      <c r="AM443" s="248"/>
      <c r="AN443" s="248"/>
      <c r="AO443" s="248"/>
      <c r="AP443" s="248"/>
      <c r="AQ443" s="248"/>
      <c r="AR443" s="248"/>
      <c r="AS443" s="248"/>
      <c r="AT443" s="248"/>
    </row>
    <row r="444" spans="1:46" ht="15.75" customHeight="1" x14ac:dyDescent="0.2">
      <c r="A444" s="248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  <c r="AA444" s="248"/>
      <c r="AB444" s="248"/>
      <c r="AC444" s="248"/>
      <c r="AD444" s="248"/>
      <c r="AE444" s="248"/>
      <c r="AF444" s="248"/>
      <c r="AG444" s="248"/>
      <c r="AH444" s="248"/>
      <c r="AI444" s="248"/>
      <c r="AJ444" s="248"/>
      <c r="AK444" s="248"/>
      <c r="AL444" s="248"/>
      <c r="AM444" s="248"/>
      <c r="AN444" s="248"/>
      <c r="AO444" s="248"/>
      <c r="AP444" s="248"/>
      <c r="AQ444" s="248"/>
      <c r="AR444" s="248"/>
      <c r="AS444" s="248"/>
      <c r="AT444" s="248"/>
    </row>
    <row r="445" spans="1:46" ht="15.75" customHeight="1" x14ac:dyDescent="0.2">
      <c r="A445" s="248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  <c r="AA445" s="248"/>
      <c r="AB445" s="248"/>
      <c r="AC445" s="248"/>
      <c r="AD445" s="248"/>
      <c r="AE445" s="248"/>
      <c r="AF445" s="248"/>
      <c r="AG445" s="248"/>
      <c r="AH445" s="248"/>
      <c r="AI445" s="248"/>
      <c r="AJ445" s="248"/>
      <c r="AK445" s="248"/>
      <c r="AL445" s="248"/>
      <c r="AM445" s="248"/>
      <c r="AN445" s="248"/>
      <c r="AO445" s="248"/>
      <c r="AP445" s="248"/>
      <c r="AQ445" s="248"/>
      <c r="AR445" s="248"/>
      <c r="AS445" s="248"/>
      <c r="AT445" s="248"/>
    </row>
    <row r="446" spans="1:46" ht="15.75" customHeight="1" x14ac:dyDescent="0.2">
      <c r="A446" s="248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  <c r="AA446" s="248"/>
      <c r="AB446" s="248"/>
      <c r="AC446" s="248"/>
      <c r="AD446" s="248"/>
      <c r="AE446" s="248"/>
      <c r="AF446" s="248"/>
      <c r="AG446" s="248"/>
      <c r="AH446" s="248"/>
      <c r="AI446" s="248"/>
      <c r="AJ446" s="248"/>
      <c r="AK446" s="248"/>
      <c r="AL446" s="248"/>
      <c r="AM446" s="248"/>
      <c r="AN446" s="248"/>
      <c r="AO446" s="248"/>
      <c r="AP446" s="248"/>
      <c r="AQ446" s="248"/>
      <c r="AR446" s="248"/>
      <c r="AS446" s="248"/>
      <c r="AT446" s="248"/>
    </row>
    <row r="447" spans="1:46" ht="15.75" customHeight="1" x14ac:dyDescent="0.2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248"/>
      <c r="AM447" s="248"/>
      <c r="AN447" s="248"/>
      <c r="AO447" s="248"/>
      <c r="AP447" s="248"/>
      <c r="AQ447" s="248"/>
      <c r="AR447" s="248"/>
      <c r="AS447" s="248"/>
      <c r="AT447" s="248"/>
    </row>
    <row r="448" spans="1:46" ht="15.75" customHeight="1" x14ac:dyDescent="0.2">
      <c r="A448" s="248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  <c r="AA448" s="248"/>
      <c r="AB448" s="248"/>
      <c r="AC448" s="248"/>
      <c r="AD448" s="248"/>
      <c r="AE448" s="248"/>
      <c r="AF448" s="248"/>
      <c r="AG448" s="248"/>
      <c r="AH448" s="248"/>
      <c r="AI448" s="248"/>
      <c r="AJ448" s="248"/>
      <c r="AK448" s="248"/>
      <c r="AL448" s="248"/>
      <c r="AM448" s="248"/>
      <c r="AN448" s="248"/>
      <c r="AO448" s="248"/>
      <c r="AP448" s="248"/>
      <c r="AQ448" s="248"/>
      <c r="AR448" s="248"/>
      <c r="AS448" s="248"/>
      <c r="AT448" s="248"/>
    </row>
    <row r="449" spans="1:46" ht="15.75" customHeight="1" x14ac:dyDescent="0.2">
      <c r="A449" s="248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  <c r="AA449" s="248"/>
      <c r="AB449" s="248"/>
      <c r="AC449" s="248"/>
      <c r="AD449" s="248"/>
      <c r="AE449" s="248"/>
      <c r="AF449" s="248"/>
      <c r="AG449" s="248"/>
      <c r="AH449" s="248"/>
      <c r="AI449" s="248"/>
      <c r="AJ449" s="248"/>
      <c r="AK449" s="248"/>
      <c r="AL449" s="248"/>
      <c r="AM449" s="248"/>
      <c r="AN449" s="248"/>
      <c r="AO449" s="248"/>
      <c r="AP449" s="248"/>
      <c r="AQ449" s="248"/>
      <c r="AR449" s="248"/>
      <c r="AS449" s="248"/>
      <c r="AT449" s="248"/>
    </row>
    <row r="450" spans="1:46" ht="15.75" customHeight="1" x14ac:dyDescent="0.2">
      <c r="A450" s="248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  <c r="AA450" s="248"/>
      <c r="AB450" s="248"/>
      <c r="AC450" s="248"/>
      <c r="AD450" s="248"/>
      <c r="AE450" s="248"/>
      <c r="AF450" s="248"/>
      <c r="AG450" s="248"/>
      <c r="AH450" s="248"/>
      <c r="AI450" s="248"/>
      <c r="AJ450" s="248"/>
      <c r="AK450" s="248"/>
      <c r="AL450" s="248"/>
      <c r="AM450" s="248"/>
      <c r="AN450" s="248"/>
      <c r="AO450" s="248"/>
      <c r="AP450" s="248"/>
      <c r="AQ450" s="248"/>
      <c r="AR450" s="248"/>
      <c r="AS450" s="248"/>
      <c r="AT450" s="248"/>
    </row>
    <row r="451" spans="1:46" ht="15.75" customHeight="1" x14ac:dyDescent="0.2">
      <c r="A451" s="248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  <c r="AA451" s="248"/>
      <c r="AB451" s="248"/>
      <c r="AC451" s="248"/>
      <c r="AD451" s="248"/>
      <c r="AE451" s="248"/>
      <c r="AF451" s="248"/>
      <c r="AG451" s="248"/>
      <c r="AH451" s="248"/>
      <c r="AI451" s="248"/>
      <c r="AJ451" s="248"/>
      <c r="AK451" s="248"/>
      <c r="AL451" s="248"/>
      <c r="AM451" s="248"/>
      <c r="AN451" s="248"/>
      <c r="AO451" s="248"/>
      <c r="AP451" s="248"/>
      <c r="AQ451" s="248"/>
      <c r="AR451" s="248"/>
      <c r="AS451" s="248"/>
      <c r="AT451" s="248"/>
    </row>
    <row r="452" spans="1:46" ht="15.75" customHeight="1" x14ac:dyDescent="0.2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248"/>
      <c r="AM452" s="248"/>
      <c r="AN452" s="248"/>
      <c r="AO452" s="248"/>
      <c r="AP452" s="248"/>
      <c r="AQ452" s="248"/>
      <c r="AR452" s="248"/>
      <c r="AS452" s="248"/>
      <c r="AT452" s="248"/>
    </row>
    <row r="453" spans="1:46" ht="15.75" customHeight="1" x14ac:dyDescent="0.2">
      <c r="A453" s="248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  <c r="AA453" s="248"/>
      <c r="AB453" s="248"/>
      <c r="AC453" s="248"/>
      <c r="AD453" s="248"/>
      <c r="AE453" s="248"/>
      <c r="AF453" s="248"/>
      <c r="AG453" s="248"/>
      <c r="AH453" s="248"/>
      <c r="AI453" s="248"/>
      <c r="AJ453" s="248"/>
      <c r="AK453" s="248"/>
      <c r="AL453" s="248"/>
      <c r="AM453" s="248"/>
      <c r="AN453" s="248"/>
      <c r="AO453" s="248"/>
      <c r="AP453" s="248"/>
      <c r="AQ453" s="248"/>
      <c r="AR453" s="248"/>
      <c r="AS453" s="248"/>
      <c r="AT453" s="248"/>
    </row>
    <row r="454" spans="1:46" ht="15.75" customHeight="1" x14ac:dyDescent="0.2">
      <c r="A454" s="248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  <c r="AC454" s="248"/>
      <c r="AD454" s="248"/>
      <c r="AE454" s="248"/>
      <c r="AF454" s="248"/>
      <c r="AG454" s="248"/>
      <c r="AH454" s="248"/>
      <c r="AI454" s="248"/>
      <c r="AJ454" s="248"/>
      <c r="AK454" s="248"/>
      <c r="AL454" s="248"/>
      <c r="AM454" s="248"/>
      <c r="AN454" s="248"/>
      <c r="AO454" s="248"/>
      <c r="AP454" s="248"/>
      <c r="AQ454" s="248"/>
      <c r="AR454" s="248"/>
      <c r="AS454" s="248"/>
      <c r="AT454" s="248"/>
    </row>
    <row r="455" spans="1:46" ht="15.75" customHeight="1" x14ac:dyDescent="0.2">
      <c r="A455" s="248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  <c r="AA455" s="248"/>
      <c r="AB455" s="248"/>
      <c r="AC455" s="248"/>
      <c r="AD455" s="248"/>
      <c r="AE455" s="248"/>
      <c r="AF455" s="248"/>
      <c r="AG455" s="248"/>
      <c r="AH455" s="248"/>
      <c r="AI455" s="248"/>
      <c r="AJ455" s="248"/>
      <c r="AK455" s="248"/>
      <c r="AL455" s="248"/>
      <c r="AM455" s="248"/>
      <c r="AN455" s="248"/>
      <c r="AO455" s="248"/>
      <c r="AP455" s="248"/>
      <c r="AQ455" s="248"/>
      <c r="AR455" s="248"/>
      <c r="AS455" s="248"/>
      <c r="AT455" s="248"/>
    </row>
    <row r="456" spans="1:46" ht="15.75" customHeight="1" x14ac:dyDescent="0.2">
      <c r="A456" s="248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  <c r="AA456" s="248"/>
      <c r="AB456" s="248"/>
      <c r="AC456" s="248"/>
      <c r="AD456" s="248"/>
      <c r="AE456" s="248"/>
      <c r="AF456" s="248"/>
      <c r="AG456" s="248"/>
      <c r="AH456" s="248"/>
      <c r="AI456" s="248"/>
      <c r="AJ456" s="248"/>
      <c r="AK456" s="248"/>
      <c r="AL456" s="248"/>
      <c r="AM456" s="248"/>
      <c r="AN456" s="248"/>
      <c r="AO456" s="248"/>
      <c r="AP456" s="248"/>
      <c r="AQ456" s="248"/>
      <c r="AR456" s="248"/>
      <c r="AS456" s="248"/>
      <c r="AT456" s="248"/>
    </row>
    <row r="457" spans="1:46" ht="15.75" customHeight="1" x14ac:dyDescent="0.2">
      <c r="A457" s="248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  <c r="AA457" s="248"/>
      <c r="AB457" s="248"/>
      <c r="AC457" s="248"/>
      <c r="AD457" s="248"/>
      <c r="AE457" s="248"/>
      <c r="AF457" s="248"/>
      <c r="AG457" s="248"/>
      <c r="AH457" s="248"/>
      <c r="AI457" s="248"/>
      <c r="AJ457" s="248"/>
      <c r="AK457" s="248"/>
      <c r="AL457" s="248"/>
      <c r="AM457" s="248"/>
      <c r="AN457" s="248"/>
      <c r="AO457" s="248"/>
      <c r="AP457" s="248"/>
      <c r="AQ457" s="248"/>
      <c r="AR457" s="248"/>
      <c r="AS457" s="248"/>
      <c r="AT457" s="248"/>
    </row>
    <row r="458" spans="1:46" ht="15.75" customHeight="1" x14ac:dyDescent="0.2">
      <c r="A458" s="248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  <c r="AA458" s="248"/>
      <c r="AB458" s="248"/>
      <c r="AC458" s="248"/>
      <c r="AD458" s="248"/>
      <c r="AE458" s="248"/>
      <c r="AF458" s="248"/>
      <c r="AG458" s="248"/>
      <c r="AH458" s="248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</row>
    <row r="459" spans="1:46" ht="15.75" customHeight="1" x14ac:dyDescent="0.2">
      <c r="A459" s="248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  <c r="AA459" s="248"/>
      <c r="AB459" s="248"/>
      <c r="AC459" s="248"/>
      <c r="AD459" s="248"/>
      <c r="AE459" s="248"/>
      <c r="AF459" s="248"/>
      <c r="AG459" s="248"/>
      <c r="AH459" s="248"/>
      <c r="AI459" s="248"/>
      <c r="AJ459" s="248"/>
      <c r="AK459" s="248"/>
      <c r="AL459" s="248"/>
      <c r="AM459" s="248"/>
      <c r="AN459" s="248"/>
      <c r="AO459" s="248"/>
      <c r="AP459" s="248"/>
      <c r="AQ459" s="248"/>
      <c r="AR459" s="248"/>
      <c r="AS459" s="248"/>
      <c r="AT459" s="248"/>
    </row>
    <row r="460" spans="1:46" ht="15.75" customHeight="1" x14ac:dyDescent="0.2">
      <c r="A460" s="248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  <c r="AA460" s="248"/>
      <c r="AB460" s="248"/>
      <c r="AC460" s="248"/>
      <c r="AD460" s="248"/>
      <c r="AE460" s="248"/>
      <c r="AF460" s="248"/>
      <c r="AG460" s="248"/>
      <c r="AH460" s="248"/>
      <c r="AI460" s="248"/>
      <c r="AJ460" s="248"/>
      <c r="AK460" s="248"/>
      <c r="AL460" s="248"/>
      <c r="AM460" s="248"/>
      <c r="AN460" s="248"/>
      <c r="AO460" s="248"/>
      <c r="AP460" s="248"/>
      <c r="AQ460" s="248"/>
      <c r="AR460" s="248"/>
      <c r="AS460" s="248"/>
      <c r="AT460" s="248"/>
    </row>
    <row r="461" spans="1:46" ht="15.75" customHeight="1" x14ac:dyDescent="0.2">
      <c r="A461" s="248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  <c r="AC461" s="248"/>
      <c r="AD461" s="248"/>
      <c r="AE461" s="248"/>
      <c r="AF461" s="248"/>
      <c r="AG461" s="248"/>
      <c r="AH461" s="248"/>
      <c r="AI461" s="248"/>
      <c r="AJ461" s="248"/>
      <c r="AK461" s="248"/>
      <c r="AL461" s="248"/>
      <c r="AM461" s="248"/>
      <c r="AN461" s="248"/>
      <c r="AO461" s="248"/>
      <c r="AP461" s="248"/>
      <c r="AQ461" s="248"/>
      <c r="AR461" s="248"/>
      <c r="AS461" s="248"/>
      <c r="AT461" s="248"/>
    </row>
    <row r="462" spans="1:46" ht="15.75" customHeight="1" x14ac:dyDescent="0.2">
      <c r="A462" s="248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  <c r="AC462" s="248"/>
      <c r="AD462" s="248"/>
      <c r="AE462" s="248"/>
      <c r="AF462" s="248"/>
      <c r="AG462" s="248"/>
      <c r="AH462" s="248"/>
      <c r="AI462" s="248"/>
      <c r="AJ462" s="248"/>
      <c r="AK462" s="248"/>
      <c r="AL462" s="248"/>
      <c r="AM462" s="248"/>
      <c r="AN462" s="248"/>
      <c r="AO462" s="248"/>
      <c r="AP462" s="248"/>
      <c r="AQ462" s="248"/>
      <c r="AR462" s="248"/>
      <c r="AS462" s="248"/>
      <c r="AT462" s="248"/>
    </row>
    <row r="463" spans="1:46" ht="15.75" customHeight="1" x14ac:dyDescent="0.2">
      <c r="A463" s="248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8"/>
      <c r="AL463" s="248"/>
      <c r="AM463" s="248"/>
      <c r="AN463" s="248"/>
      <c r="AO463" s="248"/>
      <c r="AP463" s="248"/>
      <c r="AQ463" s="248"/>
      <c r="AR463" s="248"/>
      <c r="AS463" s="248"/>
      <c r="AT463" s="248"/>
    </row>
    <row r="464" spans="1:46" ht="15.75" customHeight="1" x14ac:dyDescent="0.2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248"/>
      <c r="AM464" s="248"/>
      <c r="AN464" s="248"/>
      <c r="AO464" s="248"/>
      <c r="AP464" s="248"/>
      <c r="AQ464" s="248"/>
      <c r="AR464" s="248"/>
      <c r="AS464" s="248"/>
      <c r="AT464" s="248"/>
    </row>
    <row r="465" spans="1:46" ht="15.75" customHeight="1" x14ac:dyDescent="0.2">
      <c r="A465" s="248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8"/>
      <c r="AM465" s="248"/>
      <c r="AN465" s="248"/>
      <c r="AO465" s="248"/>
      <c r="AP465" s="248"/>
      <c r="AQ465" s="248"/>
      <c r="AR465" s="248"/>
      <c r="AS465" s="248"/>
      <c r="AT465" s="248"/>
    </row>
    <row r="466" spans="1:46" ht="15.75" customHeight="1" x14ac:dyDescent="0.2">
      <c r="A466" s="248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8"/>
      <c r="AL466" s="248"/>
      <c r="AM466" s="248"/>
      <c r="AN466" s="248"/>
      <c r="AO466" s="248"/>
      <c r="AP466" s="248"/>
      <c r="AQ466" s="248"/>
      <c r="AR466" s="248"/>
      <c r="AS466" s="248"/>
      <c r="AT466" s="248"/>
    </row>
    <row r="467" spans="1:46" ht="15.75" customHeight="1" x14ac:dyDescent="0.2">
      <c r="A467" s="248"/>
      <c r="B467" s="248"/>
      <c r="C467" s="248"/>
      <c r="D467" s="248"/>
      <c r="E467" s="248"/>
      <c r="F467" s="248"/>
      <c r="G467" s="248"/>
      <c r="H467" s="24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248"/>
      <c r="AM467" s="248"/>
      <c r="AN467" s="248"/>
      <c r="AO467" s="248"/>
      <c r="AP467" s="248"/>
      <c r="AQ467" s="248"/>
      <c r="AR467" s="248"/>
      <c r="AS467" s="248"/>
      <c r="AT467" s="248"/>
    </row>
    <row r="468" spans="1:46" ht="15.75" customHeight="1" x14ac:dyDescent="0.2">
      <c r="A468" s="248"/>
      <c r="B468" s="248"/>
      <c r="C468" s="248"/>
      <c r="D468" s="248"/>
      <c r="E468" s="248"/>
      <c r="F468" s="248"/>
      <c r="G468" s="248"/>
      <c r="H468" s="24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  <c r="AA468" s="248"/>
      <c r="AB468" s="248"/>
      <c r="AC468" s="248"/>
      <c r="AD468" s="248"/>
      <c r="AE468" s="248"/>
      <c r="AF468" s="248"/>
      <c r="AG468" s="248"/>
      <c r="AH468" s="248"/>
      <c r="AI468" s="248"/>
      <c r="AJ468" s="248"/>
      <c r="AK468" s="248"/>
      <c r="AL468" s="248"/>
      <c r="AM468" s="248"/>
      <c r="AN468" s="248"/>
      <c r="AO468" s="248"/>
      <c r="AP468" s="248"/>
      <c r="AQ468" s="248"/>
      <c r="AR468" s="248"/>
      <c r="AS468" s="248"/>
      <c r="AT468" s="248"/>
    </row>
    <row r="469" spans="1:46" ht="15.75" customHeight="1" x14ac:dyDescent="0.2">
      <c r="A469" s="248"/>
      <c r="B469" s="248"/>
      <c r="C469" s="248"/>
      <c r="D469" s="248"/>
      <c r="E469" s="248"/>
      <c r="F469" s="248"/>
      <c r="G469" s="248"/>
      <c r="H469" s="24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  <c r="AA469" s="248"/>
      <c r="AB469" s="248"/>
      <c r="AC469" s="248"/>
      <c r="AD469" s="248"/>
      <c r="AE469" s="248"/>
      <c r="AF469" s="248"/>
      <c r="AG469" s="248"/>
      <c r="AH469" s="248"/>
      <c r="AI469" s="248"/>
      <c r="AJ469" s="248"/>
      <c r="AK469" s="248"/>
      <c r="AL469" s="248"/>
      <c r="AM469" s="248"/>
      <c r="AN469" s="248"/>
      <c r="AO469" s="248"/>
      <c r="AP469" s="248"/>
      <c r="AQ469" s="248"/>
      <c r="AR469" s="248"/>
      <c r="AS469" s="248"/>
      <c r="AT469" s="248"/>
    </row>
    <row r="470" spans="1:46" ht="15.75" customHeight="1" x14ac:dyDescent="0.2">
      <c r="A470" s="248"/>
      <c r="B470" s="248"/>
      <c r="C470" s="248"/>
      <c r="D470" s="248"/>
      <c r="E470" s="248"/>
      <c r="F470" s="248"/>
      <c r="G470" s="248"/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  <c r="AC470" s="248"/>
      <c r="AD470" s="248"/>
      <c r="AE470" s="248"/>
      <c r="AF470" s="248"/>
      <c r="AG470" s="248"/>
      <c r="AH470" s="248"/>
      <c r="AI470" s="248"/>
      <c r="AJ470" s="248"/>
      <c r="AK470" s="248"/>
      <c r="AL470" s="248"/>
      <c r="AM470" s="248"/>
      <c r="AN470" s="248"/>
      <c r="AO470" s="248"/>
      <c r="AP470" s="248"/>
      <c r="AQ470" s="248"/>
      <c r="AR470" s="248"/>
      <c r="AS470" s="248"/>
      <c r="AT470" s="248"/>
    </row>
    <row r="471" spans="1:46" ht="15.75" customHeight="1" x14ac:dyDescent="0.2">
      <c r="A471" s="248"/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  <c r="AA471" s="248"/>
      <c r="AB471" s="248"/>
      <c r="AC471" s="248"/>
      <c r="AD471" s="248"/>
      <c r="AE471" s="248"/>
      <c r="AF471" s="248"/>
      <c r="AG471" s="248"/>
      <c r="AH471" s="248"/>
      <c r="AI471" s="248"/>
      <c r="AJ471" s="248"/>
      <c r="AK471" s="248"/>
      <c r="AL471" s="248"/>
      <c r="AM471" s="248"/>
      <c r="AN471" s="248"/>
      <c r="AO471" s="248"/>
      <c r="AP471" s="248"/>
      <c r="AQ471" s="248"/>
      <c r="AR471" s="248"/>
      <c r="AS471" s="248"/>
      <c r="AT471" s="248"/>
    </row>
    <row r="472" spans="1:46" ht="15.75" customHeight="1" x14ac:dyDescent="0.2">
      <c r="A472" s="248"/>
      <c r="B472" s="248"/>
      <c r="C472" s="248"/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  <c r="AA472" s="248"/>
      <c r="AB472" s="248"/>
      <c r="AC472" s="248"/>
      <c r="AD472" s="248"/>
      <c r="AE472" s="248"/>
      <c r="AF472" s="248"/>
      <c r="AG472" s="248"/>
      <c r="AH472" s="248"/>
      <c r="AI472" s="248"/>
      <c r="AJ472" s="248"/>
      <c r="AK472" s="248"/>
      <c r="AL472" s="248"/>
      <c r="AM472" s="248"/>
      <c r="AN472" s="248"/>
      <c r="AO472" s="248"/>
      <c r="AP472" s="248"/>
      <c r="AQ472" s="248"/>
      <c r="AR472" s="248"/>
      <c r="AS472" s="248"/>
      <c r="AT472" s="248"/>
    </row>
    <row r="473" spans="1:46" ht="15.75" customHeight="1" x14ac:dyDescent="0.2">
      <c r="A473" s="248"/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  <c r="AA473" s="248"/>
      <c r="AB473" s="248"/>
      <c r="AC473" s="248"/>
      <c r="AD473" s="248"/>
      <c r="AE473" s="248"/>
      <c r="AF473" s="248"/>
      <c r="AG473" s="248"/>
      <c r="AH473" s="248"/>
      <c r="AI473" s="248"/>
      <c r="AJ473" s="248"/>
      <c r="AK473" s="248"/>
      <c r="AL473" s="248"/>
      <c r="AM473" s="248"/>
      <c r="AN473" s="248"/>
      <c r="AO473" s="248"/>
      <c r="AP473" s="248"/>
      <c r="AQ473" s="248"/>
      <c r="AR473" s="248"/>
      <c r="AS473" s="248"/>
      <c r="AT473" s="248"/>
    </row>
    <row r="474" spans="1:46" ht="15.75" customHeight="1" x14ac:dyDescent="0.2">
      <c r="A474" s="248"/>
      <c r="B474" s="248"/>
      <c r="C474" s="248"/>
      <c r="D474" s="248"/>
      <c r="E474" s="248"/>
      <c r="F474" s="248"/>
      <c r="G474" s="248"/>
      <c r="H474" s="24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  <c r="AA474" s="248"/>
      <c r="AB474" s="248"/>
      <c r="AC474" s="248"/>
      <c r="AD474" s="248"/>
      <c r="AE474" s="248"/>
      <c r="AF474" s="248"/>
      <c r="AG474" s="248"/>
      <c r="AH474" s="248"/>
      <c r="AI474" s="248"/>
      <c r="AJ474" s="248"/>
      <c r="AK474" s="248"/>
      <c r="AL474" s="248"/>
      <c r="AM474" s="248"/>
      <c r="AN474" s="248"/>
      <c r="AO474" s="248"/>
      <c r="AP474" s="248"/>
      <c r="AQ474" s="248"/>
      <c r="AR474" s="248"/>
      <c r="AS474" s="248"/>
      <c r="AT474" s="248"/>
    </row>
    <row r="475" spans="1:46" ht="15.75" customHeight="1" x14ac:dyDescent="0.2">
      <c r="A475" s="248"/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  <c r="AA475" s="248"/>
      <c r="AB475" s="248"/>
      <c r="AC475" s="248"/>
      <c r="AD475" s="248"/>
      <c r="AE475" s="248"/>
      <c r="AF475" s="248"/>
      <c r="AG475" s="248"/>
      <c r="AH475" s="248"/>
      <c r="AI475" s="248"/>
      <c r="AJ475" s="248"/>
      <c r="AK475" s="248"/>
      <c r="AL475" s="248"/>
      <c r="AM475" s="248"/>
      <c r="AN475" s="248"/>
      <c r="AO475" s="248"/>
      <c r="AP475" s="248"/>
      <c r="AQ475" s="248"/>
      <c r="AR475" s="248"/>
      <c r="AS475" s="248"/>
      <c r="AT475" s="248"/>
    </row>
    <row r="476" spans="1:46" ht="15.75" customHeight="1" x14ac:dyDescent="0.2">
      <c r="A476" s="248"/>
      <c r="B476" s="248"/>
      <c r="C476" s="248"/>
      <c r="D476" s="248"/>
      <c r="E476" s="248"/>
      <c r="F476" s="248"/>
      <c r="G476" s="248"/>
      <c r="H476" s="24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  <c r="AA476" s="248"/>
      <c r="AB476" s="248"/>
      <c r="AC476" s="248"/>
      <c r="AD476" s="248"/>
      <c r="AE476" s="248"/>
      <c r="AF476" s="248"/>
      <c r="AG476" s="248"/>
      <c r="AH476" s="248"/>
      <c r="AI476" s="248"/>
      <c r="AJ476" s="248"/>
      <c r="AK476" s="248"/>
      <c r="AL476" s="248"/>
      <c r="AM476" s="248"/>
      <c r="AN476" s="248"/>
      <c r="AO476" s="248"/>
      <c r="AP476" s="248"/>
      <c r="AQ476" s="248"/>
      <c r="AR476" s="248"/>
      <c r="AS476" s="248"/>
      <c r="AT476" s="248"/>
    </row>
    <row r="477" spans="1:46" ht="15.75" customHeight="1" x14ac:dyDescent="0.2">
      <c r="A477" s="248"/>
      <c r="B477" s="248"/>
      <c r="C477" s="248"/>
      <c r="D477" s="248"/>
      <c r="E477" s="248"/>
      <c r="F477" s="248"/>
      <c r="G477" s="248"/>
      <c r="H477" s="24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  <c r="AA477" s="248"/>
      <c r="AB477" s="248"/>
      <c r="AC477" s="248"/>
      <c r="AD477" s="248"/>
      <c r="AE477" s="248"/>
      <c r="AF477" s="248"/>
      <c r="AG477" s="248"/>
      <c r="AH477" s="248"/>
      <c r="AI477" s="248"/>
      <c r="AJ477" s="248"/>
      <c r="AK477" s="248"/>
      <c r="AL477" s="248"/>
      <c r="AM477" s="248"/>
      <c r="AN477" s="248"/>
      <c r="AO477" s="248"/>
      <c r="AP477" s="248"/>
      <c r="AQ477" s="248"/>
      <c r="AR477" s="248"/>
      <c r="AS477" s="248"/>
      <c r="AT477" s="248"/>
    </row>
    <row r="478" spans="1:46" ht="15.75" customHeight="1" x14ac:dyDescent="0.2">
      <c r="A478" s="248"/>
      <c r="B478" s="248"/>
      <c r="C478" s="248"/>
      <c r="D478" s="248"/>
      <c r="E478" s="248"/>
      <c r="F478" s="248"/>
      <c r="G478" s="248"/>
      <c r="H478" s="24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  <c r="AA478" s="248"/>
      <c r="AB478" s="248"/>
      <c r="AC478" s="248"/>
      <c r="AD478" s="248"/>
      <c r="AE478" s="248"/>
      <c r="AF478" s="248"/>
      <c r="AG478" s="248"/>
      <c r="AH478" s="248"/>
      <c r="AI478" s="248"/>
      <c r="AJ478" s="248"/>
      <c r="AK478" s="248"/>
      <c r="AL478" s="248"/>
      <c r="AM478" s="248"/>
      <c r="AN478" s="248"/>
      <c r="AO478" s="248"/>
      <c r="AP478" s="248"/>
      <c r="AQ478" s="248"/>
      <c r="AR478" s="248"/>
      <c r="AS478" s="248"/>
      <c r="AT478" s="248"/>
    </row>
    <row r="479" spans="1:46" ht="15.75" customHeight="1" x14ac:dyDescent="0.2">
      <c r="A479" s="248"/>
      <c r="B479" s="248"/>
      <c r="C479" s="248"/>
      <c r="D479" s="248"/>
      <c r="E479" s="248"/>
      <c r="F479" s="248"/>
      <c r="G479" s="248"/>
      <c r="H479" s="24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  <c r="AA479" s="248"/>
      <c r="AB479" s="248"/>
      <c r="AC479" s="248"/>
      <c r="AD479" s="248"/>
      <c r="AE479" s="248"/>
      <c r="AF479" s="248"/>
      <c r="AG479" s="248"/>
      <c r="AH479" s="248"/>
      <c r="AI479" s="248"/>
      <c r="AJ479" s="248"/>
      <c r="AK479" s="248"/>
      <c r="AL479" s="248"/>
      <c r="AM479" s="248"/>
      <c r="AN479" s="248"/>
      <c r="AO479" s="248"/>
      <c r="AP479" s="248"/>
      <c r="AQ479" s="248"/>
      <c r="AR479" s="248"/>
      <c r="AS479" s="248"/>
      <c r="AT479" s="248"/>
    </row>
    <row r="480" spans="1:46" ht="15.75" customHeight="1" x14ac:dyDescent="0.2">
      <c r="A480" s="248"/>
      <c r="B480" s="248"/>
      <c r="C480" s="248"/>
      <c r="D480" s="248"/>
      <c r="E480" s="248"/>
      <c r="F480" s="248"/>
      <c r="G480" s="248"/>
      <c r="H480" s="24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248"/>
      <c r="AM480" s="248"/>
      <c r="AN480" s="248"/>
      <c r="AO480" s="248"/>
      <c r="AP480" s="248"/>
      <c r="AQ480" s="248"/>
      <c r="AR480" s="248"/>
      <c r="AS480" s="248"/>
      <c r="AT480" s="248"/>
    </row>
    <row r="481" spans="1:46" ht="15.75" customHeight="1" x14ac:dyDescent="0.2">
      <c r="A481" s="248"/>
      <c r="B481" s="248"/>
      <c r="C481" s="248"/>
      <c r="D481" s="248"/>
      <c r="E481" s="248"/>
      <c r="F481" s="248"/>
      <c r="G481" s="248"/>
      <c r="H481" s="24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  <c r="AA481" s="248"/>
      <c r="AB481" s="248"/>
      <c r="AC481" s="248"/>
      <c r="AD481" s="248"/>
      <c r="AE481" s="248"/>
      <c r="AF481" s="248"/>
      <c r="AG481" s="248"/>
      <c r="AH481" s="248"/>
      <c r="AI481" s="248"/>
      <c r="AJ481" s="248"/>
      <c r="AK481" s="248"/>
      <c r="AL481" s="248"/>
      <c r="AM481" s="248"/>
      <c r="AN481" s="248"/>
      <c r="AO481" s="248"/>
      <c r="AP481" s="248"/>
      <c r="AQ481" s="248"/>
      <c r="AR481" s="248"/>
      <c r="AS481" s="248"/>
      <c r="AT481" s="248"/>
    </row>
    <row r="482" spans="1:46" ht="15.75" customHeight="1" x14ac:dyDescent="0.2">
      <c r="A482" s="248"/>
      <c r="B482" s="248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  <c r="AC482" s="248"/>
      <c r="AD482" s="248"/>
      <c r="AE482" s="248"/>
      <c r="AF482" s="248"/>
      <c r="AG482" s="248"/>
      <c r="AH482" s="248"/>
      <c r="AI482" s="248"/>
      <c r="AJ482" s="248"/>
      <c r="AK482" s="248"/>
      <c r="AL482" s="248"/>
      <c r="AM482" s="248"/>
      <c r="AN482" s="248"/>
      <c r="AO482" s="248"/>
      <c r="AP482" s="248"/>
      <c r="AQ482" s="248"/>
      <c r="AR482" s="248"/>
      <c r="AS482" s="248"/>
      <c r="AT482" s="248"/>
    </row>
    <row r="483" spans="1:46" ht="15.75" customHeight="1" x14ac:dyDescent="0.2">
      <c r="A483" s="248"/>
      <c r="B483" s="248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  <c r="AA483" s="248"/>
      <c r="AB483" s="248"/>
      <c r="AC483" s="248"/>
      <c r="AD483" s="248"/>
      <c r="AE483" s="248"/>
      <c r="AF483" s="248"/>
      <c r="AG483" s="248"/>
      <c r="AH483" s="248"/>
      <c r="AI483" s="248"/>
      <c r="AJ483" s="248"/>
      <c r="AK483" s="248"/>
      <c r="AL483" s="248"/>
      <c r="AM483" s="248"/>
      <c r="AN483" s="248"/>
      <c r="AO483" s="248"/>
      <c r="AP483" s="248"/>
      <c r="AQ483" s="248"/>
      <c r="AR483" s="248"/>
      <c r="AS483" s="248"/>
      <c r="AT483" s="248"/>
    </row>
    <row r="484" spans="1:46" ht="15.75" customHeight="1" x14ac:dyDescent="0.2">
      <c r="A484" s="248"/>
      <c r="B484" s="248"/>
      <c r="C484" s="248"/>
      <c r="D484" s="248"/>
      <c r="E484" s="248"/>
      <c r="F484" s="248"/>
      <c r="G484" s="248"/>
      <c r="H484" s="24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  <c r="AA484" s="248"/>
      <c r="AB484" s="248"/>
      <c r="AC484" s="248"/>
      <c r="AD484" s="248"/>
      <c r="AE484" s="248"/>
      <c r="AF484" s="248"/>
      <c r="AG484" s="248"/>
      <c r="AH484" s="248"/>
      <c r="AI484" s="248"/>
      <c r="AJ484" s="248"/>
      <c r="AK484" s="248"/>
      <c r="AL484" s="248"/>
      <c r="AM484" s="248"/>
      <c r="AN484" s="248"/>
      <c r="AO484" s="248"/>
      <c r="AP484" s="248"/>
      <c r="AQ484" s="248"/>
      <c r="AR484" s="248"/>
      <c r="AS484" s="248"/>
      <c r="AT484" s="248"/>
    </row>
    <row r="485" spans="1:46" ht="15.75" customHeight="1" x14ac:dyDescent="0.2">
      <c r="A485" s="248"/>
      <c r="B485" s="248"/>
      <c r="C485" s="248"/>
      <c r="D485" s="248"/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  <c r="AA485" s="248"/>
      <c r="AB485" s="248"/>
      <c r="AC485" s="248"/>
      <c r="AD485" s="248"/>
      <c r="AE485" s="248"/>
      <c r="AF485" s="248"/>
      <c r="AG485" s="248"/>
      <c r="AH485" s="248"/>
      <c r="AI485" s="248"/>
      <c r="AJ485" s="248"/>
      <c r="AK485" s="248"/>
      <c r="AL485" s="248"/>
      <c r="AM485" s="248"/>
      <c r="AN485" s="248"/>
      <c r="AO485" s="248"/>
      <c r="AP485" s="248"/>
      <c r="AQ485" s="248"/>
      <c r="AR485" s="248"/>
      <c r="AS485" s="248"/>
      <c r="AT485" s="248"/>
    </row>
    <row r="486" spans="1:46" ht="15.75" customHeight="1" x14ac:dyDescent="0.2">
      <c r="A486" s="248"/>
      <c r="B486" s="248"/>
      <c r="C486" s="248"/>
      <c r="D486" s="248"/>
      <c r="E486" s="248"/>
      <c r="F486" s="248"/>
      <c r="G486" s="248"/>
      <c r="H486" s="24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  <c r="AA486" s="248"/>
      <c r="AB486" s="248"/>
      <c r="AC486" s="248"/>
      <c r="AD486" s="248"/>
      <c r="AE486" s="248"/>
      <c r="AF486" s="248"/>
      <c r="AG486" s="248"/>
      <c r="AH486" s="248"/>
      <c r="AI486" s="248"/>
      <c r="AJ486" s="248"/>
      <c r="AK486" s="248"/>
      <c r="AL486" s="248"/>
      <c r="AM486" s="248"/>
      <c r="AN486" s="248"/>
      <c r="AO486" s="248"/>
      <c r="AP486" s="248"/>
      <c r="AQ486" s="248"/>
      <c r="AR486" s="248"/>
      <c r="AS486" s="248"/>
      <c r="AT486" s="248"/>
    </row>
    <row r="487" spans="1:46" ht="15.75" customHeight="1" x14ac:dyDescent="0.2">
      <c r="A487" s="248"/>
      <c r="B487" s="248"/>
      <c r="C487" s="248"/>
      <c r="D487" s="248"/>
      <c r="E487" s="248"/>
      <c r="F487" s="248"/>
      <c r="G487" s="248"/>
      <c r="H487" s="24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  <c r="AA487" s="248"/>
      <c r="AB487" s="248"/>
      <c r="AC487" s="248"/>
      <c r="AD487" s="248"/>
      <c r="AE487" s="248"/>
      <c r="AF487" s="248"/>
      <c r="AG487" s="248"/>
      <c r="AH487" s="248"/>
      <c r="AI487" s="248"/>
      <c r="AJ487" s="248"/>
      <c r="AK487" s="248"/>
      <c r="AL487" s="248"/>
      <c r="AM487" s="248"/>
      <c r="AN487" s="248"/>
      <c r="AO487" s="248"/>
      <c r="AP487" s="248"/>
      <c r="AQ487" s="248"/>
      <c r="AR487" s="248"/>
      <c r="AS487" s="248"/>
      <c r="AT487" s="248"/>
    </row>
    <row r="488" spans="1:46" ht="15.75" customHeight="1" x14ac:dyDescent="0.2">
      <c r="A488" s="248"/>
      <c r="B488" s="248"/>
      <c r="C488" s="248"/>
      <c r="D488" s="248"/>
      <c r="E488" s="248"/>
      <c r="F488" s="248"/>
      <c r="G488" s="248"/>
      <c r="H488" s="24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  <c r="AA488" s="248"/>
      <c r="AB488" s="248"/>
      <c r="AC488" s="248"/>
      <c r="AD488" s="248"/>
      <c r="AE488" s="248"/>
      <c r="AF488" s="248"/>
      <c r="AG488" s="248"/>
      <c r="AH488" s="248"/>
      <c r="AI488" s="248"/>
      <c r="AJ488" s="248"/>
      <c r="AK488" s="248"/>
      <c r="AL488" s="248"/>
      <c r="AM488" s="248"/>
      <c r="AN488" s="248"/>
      <c r="AO488" s="248"/>
      <c r="AP488" s="248"/>
      <c r="AQ488" s="248"/>
      <c r="AR488" s="248"/>
      <c r="AS488" s="248"/>
      <c r="AT488" s="248"/>
    </row>
    <row r="489" spans="1:46" ht="15.75" customHeight="1" x14ac:dyDescent="0.2">
      <c r="A489" s="248"/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  <c r="AA489" s="248"/>
      <c r="AB489" s="248"/>
      <c r="AC489" s="248"/>
      <c r="AD489" s="248"/>
      <c r="AE489" s="248"/>
      <c r="AF489" s="248"/>
      <c r="AG489" s="248"/>
      <c r="AH489" s="248"/>
      <c r="AI489" s="248"/>
      <c r="AJ489" s="248"/>
      <c r="AK489" s="248"/>
      <c r="AL489" s="248"/>
      <c r="AM489" s="248"/>
      <c r="AN489" s="248"/>
      <c r="AO489" s="248"/>
      <c r="AP489" s="248"/>
      <c r="AQ489" s="248"/>
      <c r="AR489" s="248"/>
      <c r="AS489" s="248"/>
      <c r="AT489" s="248"/>
    </row>
    <row r="490" spans="1:46" ht="15.75" customHeight="1" x14ac:dyDescent="0.2">
      <c r="A490" s="248"/>
      <c r="B490" s="248"/>
      <c r="C490" s="248"/>
      <c r="D490" s="248"/>
      <c r="E490" s="248"/>
      <c r="F490" s="248"/>
      <c r="G490" s="248"/>
      <c r="H490" s="248"/>
      <c r="I490" s="248"/>
      <c r="J490" s="248"/>
      <c r="K490" s="248"/>
      <c r="L490" s="248"/>
      <c r="M490" s="248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  <c r="AA490" s="248"/>
      <c r="AB490" s="248"/>
      <c r="AC490" s="248"/>
      <c r="AD490" s="248"/>
      <c r="AE490" s="248"/>
      <c r="AF490" s="248"/>
      <c r="AG490" s="248"/>
      <c r="AH490" s="248"/>
      <c r="AI490" s="248"/>
      <c r="AJ490" s="248"/>
      <c r="AK490" s="248"/>
      <c r="AL490" s="248"/>
      <c r="AM490" s="248"/>
      <c r="AN490" s="248"/>
      <c r="AO490" s="248"/>
      <c r="AP490" s="248"/>
      <c r="AQ490" s="248"/>
      <c r="AR490" s="248"/>
      <c r="AS490" s="248"/>
      <c r="AT490" s="248"/>
    </row>
    <row r="491" spans="1:46" ht="15.75" customHeight="1" x14ac:dyDescent="0.2">
      <c r="A491" s="248"/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248"/>
      <c r="AC491" s="248"/>
      <c r="AD491" s="248"/>
      <c r="AE491" s="248"/>
      <c r="AF491" s="248"/>
      <c r="AG491" s="248"/>
      <c r="AH491" s="248"/>
      <c r="AI491" s="248"/>
      <c r="AJ491" s="248"/>
      <c r="AK491" s="248"/>
      <c r="AL491" s="248"/>
      <c r="AM491" s="248"/>
      <c r="AN491" s="248"/>
      <c r="AO491" s="248"/>
      <c r="AP491" s="248"/>
      <c r="AQ491" s="248"/>
      <c r="AR491" s="248"/>
      <c r="AS491" s="248"/>
      <c r="AT491" s="248"/>
    </row>
    <row r="492" spans="1:46" ht="15.75" customHeight="1" x14ac:dyDescent="0.2">
      <c r="A492" s="248"/>
      <c r="B492" s="248"/>
      <c r="C492" s="248"/>
      <c r="D492" s="248"/>
      <c r="E492" s="248"/>
      <c r="F492" s="248"/>
      <c r="G492" s="248"/>
      <c r="H492" s="24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  <c r="AA492" s="248"/>
      <c r="AB492" s="248"/>
      <c r="AC492" s="248"/>
      <c r="AD492" s="248"/>
      <c r="AE492" s="248"/>
      <c r="AF492" s="248"/>
      <c r="AG492" s="248"/>
      <c r="AH492" s="248"/>
      <c r="AI492" s="248"/>
      <c r="AJ492" s="248"/>
      <c r="AK492" s="248"/>
      <c r="AL492" s="248"/>
      <c r="AM492" s="248"/>
      <c r="AN492" s="248"/>
      <c r="AO492" s="248"/>
      <c r="AP492" s="248"/>
      <c r="AQ492" s="248"/>
      <c r="AR492" s="248"/>
      <c r="AS492" s="248"/>
      <c r="AT492" s="248"/>
    </row>
    <row r="493" spans="1:46" ht="15.75" customHeight="1" x14ac:dyDescent="0.2">
      <c r="A493" s="248"/>
      <c r="B493" s="248"/>
      <c r="C493" s="248"/>
      <c r="D493" s="248"/>
      <c r="E493" s="248"/>
      <c r="F493" s="248"/>
      <c r="G493" s="248"/>
      <c r="H493" s="24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  <c r="AA493" s="248"/>
      <c r="AB493" s="248"/>
      <c r="AC493" s="248"/>
      <c r="AD493" s="248"/>
      <c r="AE493" s="248"/>
      <c r="AF493" s="248"/>
      <c r="AG493" s="248"/>
      <c r="AH493" s="248"/>
      <c r="AI493" s="248"/>
      <c r="AJ493" s="248"/>
      <c r="AK493" s="248"/>
      <c r="AL493" s="248"/>
      <c r="AM493" s="248"/>
      <c r="AN493" s="248"/>
      <c r="AO493" s="248"/>
      <c r="AP493" s="248"/>
      <c r="AQ493" s="248"/>
      <c r="AR493" s="248"/>
      <c r="AS493" s="248"/>
      <c r="AT493" s="248"/>
    </row>
    <row r="494" spans="1:46" ht="15.75" customHeight="1" x14ac:dyDescent="0.2">
      <c r="A494" s="248"/>
      <c r="B494" s="248"/>
      <c r="C494" s="248"/>
      <c r="D494" s="248"/>
      <c r="E494" s="248"/>
      <c r="F494" s="248"/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  <c r="AC494" s="248"/>
      <c r="AD494" s="248"/>
      <c r="AE494" s="248"/>
      <c r="AF494" s="248"/>
      <c r="AG494" s="248"/>
      <c r="AH494" s="248"/>
      <c r="AI494" s="248"/>
      <c r="AJ494" s="248"/>
      <c r="AK494" s="248"/>
      <c r="AL494" s="248"/>
      <c r="AM494" s="248"/>
      <c r="AN494" s="248"/>
      <c r="AO494" s="248"/>
      <c r="AP494" s="248"/>
      <c r="AQ494" s="248"/>
      <c r="AR494" s="248"/>
      <c r="AS494" s="248"/>
      <c r="AT494" s="248"/>
    </row>
    <row r="495" spans="1:46" ht="15.75" customHeight="1" x14ac:dyDescent="0.2">
      <c r="A495" s="248"/>
      <c r="B495" s="248"/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  <c r="AC495" s="248"/>
      <c r="AD495" s="248"/>
      <c r="AE495" s="248"/>
      <c r="AF495" s="248"/>
      <c r="AG495" s="248"/>
      <c r="AH495" s="248"/>
      <c r="AI495" s="248"/>
      <c r="AJ495" s="248"/>
      <c r="AK495" s="248"/>
      <c r="AL495" s="248"/>
      <c r="AM495" s="248"/>
      <c r="AN495" s="248"/>
      <c r="AO495" s="248"/>
      <c r="AP495" s="248"/>
      <c r="AQ495" s="248"/>
      <c r="AR495" s="248"/>
      <c r="AS495" s="248"/>
      <c r="AT495" s="248"/>
    </row>
    <row r="496" spans="1:46" ht="15.75" customHeight="1" x14ac:dyDescent="0.2">
      <c r="A496" s="248"/>
      <c r="B496" s="248"/>
      <c r="C496" s="248"/>
      <c r="D496" s="248"/>
      <c r="E496" s="248"/>
      <c r="F496" s="248"/>
      <c r="G496" s="248"/>
      <c r="H496" s="24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  <c r="AC496" s="248"/>
      <c r="AD496" s="248"/>
      <c r="AE496" s="248"/>
      <c r="AF496" s="248"/>
      <c r="AG496" s="248"/>
      <c r="AH496" s="248"/>
      <c r="AI496" s="248"/>
      <c r="AJ496" s="248"/>
      <c r="AK496" s="248"/>
      <c r="AL496" s="248"/>
      <c r="AM496" s="248"/>
      <c r="AN496" s="248"/>
      <c r="AO496" s="248"/>
      <c r="AP496" s="248"/>
      <c r="AQ496" s="248"/>
      <c r="AR496" s="248"/>
      <c r="AS496" s="248"/>
      <c r="AT496" s="248"/>
    </row>
    <row r="497" spans="1:46" ht="15.75" customHeight="1" x14ac:dyDescent="0.2">
      <c r="A497" s="248"/>
      <c r="B497" s="248"/>
      <c r="C497" s="248"/>
      <c r="D497" s="248"/>
      <c r="E497" s="248"/>
      <c r="F497" s="248"/>
      <c r="G497" s="248"/>
      <c r="H497" s="24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  <c r="AC497" s="248"/>
      <c r="AD497" s="248"/>
      <c r="AE497" s="248"/>
      <c r="AF497" s="248"/>
      <c r="AG497" s="248"/>
      <c r="AH497" s="248"/>
      <c r="AI497" s="248"/>
      <c r="AJ497" s="248"/>
      <c r="AK497" s="248"/>
      <c r="AL497" s="248"/>
      <c r="AM497" s="248"/>
      <c r="AN497" s="248"/>
      <c r="AO497" s="248"/>
      <c r="AP497" s="248"/>
      <c r="AQ497" s="248"/>
      <c r="AR497" s="248"/>
      <c r="AS497" s="248"/>
      <c r="AT497" s="248"/>
    </row>
    <row r="498" spans="1:46" ht="15.75" customHeight="1" x14ac:dyDescent="0.2">
      <c r="A498" s="248"/>
      <c r="B498" s="248"/>
      <c r="C498" s="248"/>
      <c r="D498" s="248"/>
      <c r="E498" s="248"/>
      <c r="F498" s="248"/>
      <c r="G498" s="248"/>
      <c r="H498" s="24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  <c r="AC498" s="248"/>
      <c r="AD498" s="248"/>
      <c r="AE498" s="248"/>
      <c r="AF498" s="248"/>
      <c r="AG498" s="248"/>
      <c r="AH498" s="248"/>
      <c r="AI498" s="248"/>
      <c r="AJ498" s="248"/>
      <c r="AK498" s="248"/>
      <c r="AL498" s="248"/>
      <c r="AM498" s="248"/>
      <c r="AN498" s="248"/>
      <c r="AO498" s="248"/>
      <c r="AP498" s="248"/>
      <c r="AQ498" s="248"/>
      <c r="AR498" s="248"/>
      <c r="AS498" s="248"/>
      <c r="AT498" s="248"/>
    </row>
    <row r="499" spans="1:46" ht="15.75" customHeight="1" x14ac:dyDescent="0.2">
      <c r="A499" s="248"/>
      <c r="B499" s="248"/>
      <c r="C499" s="248"/>
      <c r="D499" s="248"/>
      <c r="E499" s="248"/>
      <c r="F499" s="248"/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  <c r="AC499" s="248"/>
      <c r="AD499" s="248"/>
      <c r="AE499" s="248"/>
      <c r="AF499" s="248"/>
      <c r="AG499" s="248"/>
      <c r="AH499" s="248"/>
      <c r="AI499" s="248"/>
      <c r="AJ499" s="248"/>
      <c r="AK499" s="248"/>
      <c r="AL499" s="248"/>
      <c r="AM499" s="248"/>
      <c r="AN499" s="248"/>
      <c r="AO499" s="248"/>
      <c r="AP499" s="248"/>
      <c r="AQ499" s="248"/>
      <c r="AR499" s="248"/>
      <c r="AS499" s="248"/>
      <c r="AT499" s="248"/>
    </row>
    <row r="500" spans="1:46" ht="15.75" customHeight="1" x14ac:dyDescent="0.2">
      <c r="A500" s="248"/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  <c r="AC500" s="248"/>
      <c r="AD500" s="248"/>
      <c r="AE500" s="248"/>
      <c r="AF500" s="248"/>
      <c r="AG500" s="248"/>
      <c r="AH500" s="248"/>
      <c r="AI500" s="248"/>
      <c r="AJ500" s="248"/>
      <c r="AK500" s="248"/>
      <c r="AL500" s="248"/>
      <c r="AM500" s="248"/>
      <c r="AN500" s="248"/>
      <c r="AO500" s="248"/>
      <c r="AP500" s="248"/>
      <c r="AQ500" s="248"/>
      <c r="AR500" s="248"/>
      <c r="AS500" s="248"/>
      <c r="AT500" s="248"/>
    </row>
    <row r="501" spans="1:46" ht="15.75" customHeight="1" x14ac:dyDescent="0.2">
      <c r="A501" s="248"/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  <c r="M501" s="248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  <c r="AA501" s="248"/>
      <c r="AB501" s="248"/>
      <c r="AC501" s="248"/>
      <c r="AD501" s="248"/>
      <c r="AE501" s="248"/>
      <c r="AF501" s="248"/>
      <c r="AG501" s="248"/>
      <c r="AH501" s="248"/>
      <c r="AI501" s="248"/>
      <c r="AJ501" s="248"/>
      <c r="AK501" s="248"/>
      <c r="AL501" s="248"/>
      <c r="AM501" s="248"/>
      <c r="AN501" s="248"/>
      <c r="AO501" s="248"/>
      <c r="AP501" s="248"/>
      <c r="AQ501" s="248"/>
      <c r="AR501" s="248"/>
      <c r="AS501" s="248"/>
      <c r="AT501" s="248"/>
    </row>
    <row r="502" spans="1:46" ht="15.75" customHeight="1" x14ac:dyDescent="0.2">
      <c r="A502" s="248"/>
      <c r="B502" s="248"/>
      <c r="C502" s="248"/>
      <c r="D502" s="248"/>
      <c r="E502" s="248"/>
      <c r="F502" s="248"/>
      <c r="G502" s="248"/>
      <c r="H502" s="248"/>
      <c r="I502" s="248"/>
      <c r="J502" s="248"/>
      <c r="K502" s="248"/>
      <c r="L502" s="248"/>
      <c r="M502" s="248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  <c r="AA502" s="248"/>
      <c r="AB502" s="248"/>
      <c r="AC502" s="248"/>
      <c r="AD502" s="248"/>
      <c r="AE502" s="248"/>
      <c r="AF502" s="248"/>
      <c r="AG502" s="248"/>
      <c r="AH502" s="248"/>
      <c r="AI502" s="248"/>
      <c r="AJ502" s="248"/>
      <c r="AK502" s="248"/>
      <c r="AL502" s="248"/>
      <c r="AM502" s="248"/>
      <c r="AN502" s="248"/>
      <c r="AO502" s="248"/>
      <c r="AP502" s="248"/>
      <c r="AQ502" s="248"/>
      <c r="AR502" s="248"/>
      <c r="AS502" s="248"/>
      <c r="AT502" s="248"/>
    </row>
    <row r="503" spans="1:46" ht="15.75" customHeight="1" x14ac:dyDescent="0.2">
      <c r="A503" s="248"/>
      <c r="B503" s="248"/>
      <c r="C503" s="248"/>
      <c r="D503" s="248"/>
      <c r="E503" s="248"/>
      <c r="F503" s="248"/>
      <c r="G503" s="248"/>
      <c r="H503" s="248"/>
      <c r="I503" s="248"/>
      <c r="J503" s="248"/>
      <c r="K503" s="248"/>
      <c r="L503" s="248"/>
      <c r="M503" s="248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  <c r="AA503" s="248"/>
      <c r="AB503" s="248"/>
      <c r="AC503" s="248"/>
      <c r="AD503" s="248"/>
      <c r="AE503" s="248"/>
      <c r="AF503" s="248"/>
      <c r="AG503" s="248"/>
      <c r="AH503" s="248"/>
      <c r="AI503" s="248"/>
      <c r="AJ503" s="248"/>
      <c r="AK503" s="248"/>
      <c r="AL503" s="248"/>
      <c r="AM503" s="248"/>
      <c r="AN503" s="248"/>
      <c r="AO503" s="248"/>
      <c r="AP503" s="248"/>
      <c r="AQ503" s="248"/>
      <c r="AR503" s="248"/>
      <c r="AS503" s="248"/>
      <c r="AT503" s="248"/>
    </row>
    <row r="504" spans="1:46" ht="15.75" customHeight="1" x14ac:dyDescent="0.2">
      <c r="A504" s="248"/>
      <c r="B504" s="248"/>
      <c r="C504" s="248"/>
      <c r="D504" s="248"/>
      <c r="E504" s="248"/>
      <c r="F504" s="248"/>
      <c r="G504" s="248"/>
      <c r="H504" s="248"/>
      <c r="I504" s="248"/>
      <c r="J504" s="248"/>
      <c r="K504" s="248"/>
      <c r="L504" s="248"/>
      <c r="M504" s="248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  <c r="AC504" s="248"/>
      <c r="AD504" s="248"/>
      <c r="AE504" s="248"/>
      <c r="AF504" s="248"/>
      <c r="AG504" s="248"/>
      <c r="AH504" s="248"/>
      <c r="AI504" s="248"/>
      <c r="AJ504" s="248"/>
      <c r="AK504" s="248"/>
      <c r="AL504" s="248"/>
      <c r="AM504" s="248"/>
      <c r="AN504" s="248"/>
      <c r="AO504" s="248"/>
      <c r="AP504" s="248"/>
      <c r="AQ504" s="248"/>
      <c r="AR504" s="248"/>
      <c r="AS504" s="248"/>
      <c r="AT504" s="248"/>
    </row>
    <row r="505" spans="1:46" ht="15.75" customHeight="1" x14ac:dyDescent="0.2">
      <c r="A505" s="248"/>
      <c r="B505" s="248"/>
      <c r="C505" s="248"/>
      <c r="D505" s="248"/>
      <c r="E505" s="248"/>
      <c r="F505" s="248"/>
      <c r="G505" s="248"/>
      <c r="H505" s="248"/>
      <c r="I505" s="248"/>
      <c r="J505" s="248"/>
      <c r="K505" s="248"/>
      <c r="L505" s="248"/>
      <c r="M505" s="248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  <c r="AA505" s="248"/>
      <c r="AB505" s="248"/>
      <c r="AC505" s="248"/>
      <c r="AD505" s="248"/>
      <c r="AE505" s="248"/>
      <c r="AF505" s="248"/>
      <c r="AG505" s="248"/>
      <c r="AH505" s="248"/>
      <c r="AI505" s="248"/>
      <c r="AJ505" s="248"/>
      <c r="AK505" s="248"/>
      <c r="AL505" s="248"/>
      <c r="AM505" s="248"/>
      <c r="AN505" s="248"/>
      <c r="AO505" s="248"/>
      <c r="AP505" s="248"/>
      <c r="AQ505" s="248"/>
      <c r="AR505" s="248"/>
      <c r="AS505" s="248"/>
      <c r="AT505" s="248"/>
    </row>
    <row r="506" spans="1:46" ht="15.75" customHeight="1" x14ac:dyDescent="0.2">
      <c r="A506" s="248"/>
      <c r="B506" s="248"/>
      <c r="C506" s="248"/>
      <c r="D506" s="248"/>
      <c r="E506" s="248"/>
      <c r="F506" s="248"/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  <c r="AA506" s="248"/>
      <c r="AB506" s="248"/>
      <c r="AC506" s="248"/>
      <c r="AD506" s="248"/>
      <c r="AE506" s="248"/>
      <c r="AF506" s="248"/>
      <c r="AG506" s="248"/>
      <c r="AH506" s="248"/>
      <c r="AI506" s="248"/>
      <c r="AJ506" s="248"/>
      <c r="AK506" s="248"/>
      <c r="AL506" s="248"/>
      <c r="AM506" s="248"/>
      <c r="AN506" s="248"/>
      <c r="AO506" s="248"/>
      <c r="AP506" s="248"/>
      <c r="AQ506" s="248"/>
      <c r="AR506" s="248"/>
      <c r="AS506" s="248"/>
      <c r="AT506" s="248"/>
    </row>
    <row r="507" spans="1:46" ht="15.75" customHeight="1" x14ac:dyDescent="0.2">
      <c r="A507" s="248"/>
      <c r="B507" s="248"/>
      <c r="C507" s="248"/>
      <c r="D507" s="248"/>
      <c r="E507" s="248"/>
      <c r="F507" s="248"/>
      <c r="G507" s="248"/>
      <c r="H507" s="24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  <c r="AA507" s="248"/>
      <c r="AB507" s="248"/>
      <c r="AC507" s="248"/>
      <c r="AD507" s="248"/>
      <c r="AE507" s="248"/>
      <c r="AF507" s="248"/>
      <c r="AG507" s="248"/>
      <c r="AH507" s="248"/>
      <c r="AI507" s="248"/>
      <c r="AJ507" s="248"/>
      <c r="AK507" s="248"/>
      <c r="AL507" s="248"/>
      <c r="AM507" s="248"/>
      <c r="AN507" s="248"/>
      <c r="AO507" s="248"/>
      <c r="AP507" s="248"/>
      <c r="AQ507" s="248"/>
      <c r="AR507" s="248"/>
      <c r="AS507" s="248"/>
      <c r="AT507" s="248"/>
    </row>
    <row r="508" spans="1:46" ht="15.75" customHeight="1" x14ac:dyDescent="0.2">
      <c r="A508" s="248"/>
      <c r="B508" s="248"/>
      <c r="C508" s="248"/>
      <c r="D508" s="248"/>
      <c r="E508" s="248"/>
      <c r="F508" s="248"/>
      <c r="G508" s="248"/>
      <c r="H508" s="248"/>
      <c r="I508" s="248"/>
      <c r="J508" s="248"/>
      <c r="K508" s="248"/>
      <c r="L508" s="248"/>
      <c r="M508" s="248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  <c r="AA508" s="248"/>
      <c r="AB508" s="248"/>
      <c r="AC508" s="248"/>
      <c r="AD508" s="248"/>
      <c r="AE508" s="248"/>
      <c r="AF508" s="248"/>
      <c r="AG508" s="248"/>
      <c r="AH508" s="248"/>
      <c r="AI508" s="248"/>
      <c r="AJ508" s="248"/>
      <c r="AK508" s="248"/>
      <c r="AL508" s="248"/>
      <c r="AM508" s="248"/>
      <c r="AN508" s="248"/>
      <c r="AO508" s="248"/>
      <c r="AP508" s="248"/>
      <c r="AQ508" s="248"/>
      <c r="AR508" s="248"/>
      <c r="AS508" s="248"/>
      <c r="AT508" s="248"/>
    </row>
    <row r="509" spans="1:46" ht="15.75" customHeight="1" x14ac:dyDescent="0.2">
      <c r="A509" s="248"/>
      <c r="B509" s="248"/>
      <c r="C509" s="248"/>
      <c r="D509" s="248"/>
      <c r="E509" s="248"/>
      <c r="F509" s="248"/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  <c r="AC509" s="248"/>
      <c r="AD509" s="248"/>
      <c r="AE509" s="248"/>
      <c r="AF509" s="248"/>
      <c r="AG509" s="248"/>
      <c r="AH509" s="248"/>
      <c r="AI509" s="248"/>
      <c r="AJ509" s="248"/>
      <c r="AK509" s="248"/>
      <c r="AL509" s="248"/>
      <c r="AM509" s="248"/>
      <c r="AN509" s="248"/>
      <c r="AO509" s="248"/>
      <c r="AP509" s="248"/>
      <c r="AQ509" s="248"/>
      <c r="AR509" s="248"/>
      <c r="AS509" s="248"/>
      <c r="AT509" s="248"/>
    </row>
    <row r="510" spans="1:46" ht="15.75" customHeight="1" x14ac:dyDescent="0.2">
      <c r="A510" s="248"/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  <c r="AC510" s="248"/>
      <c r="AD510" s="248"/>
      <c r="AE510" s="248"/>
      <c r="AF510" s="248"/>
      <c r="AG510" s="248"/>
      <c r="AH510" s="248"/>
      <c r="AI510" s="248"/>
      <c r="AJ510" s="248"/>
      <c r="AK510" s="248"/>
      <c r="AL510" s="248"/>
      <c r="AM510" s="248"/>
      <c r="AN510" s="248"/>
      <c r="AO510" s="248"/>
      <c r="AP510" s="248"/>
      <c r="AQ510" s="248"/>
      <c r="AR510" s="248"/>
      <c r="AS510" s="248"/>
      <c r="AT510" s="248"/>
    </row>
    <row r="511" spans="1:46" ht="15.75" customHeight="1" x14ac:dyDescent="0.2">
      <c r="A511" s="248"/>
      <c r="B511" s="248"/>
      <c r="C511" s="248"/>
      <c r="D511" s="248"/>
      <c r="E511" s="248"/>
      <c r="F511" s="248"/>
      <c r="G511" s="248"/>
      <c r="H511" s="24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  <c r="AC511" s="248"/>
      <c r="AD511" s="248"/>
      <c r="AE511" s="248"/>
      <c r="AF511" s="248"/>
      <c r="AG511" s="248"/>
      <c r="AH511" s="248"/>
      <c r="AI511" s="248"/>
      <c r="AJ511" s="248"/>
      <c r="AK511" s="248"/>
      <c r="AL511" s="248"/>
      <c r="AM511" s="248"/>
      <c r="AN511" s="248"/>
      <c r="AO511" s="248"/>
      <c r="AP511" s="248"/>
      <c r="AQ511" s="248"/>
      <c r="AR511" s="248"/>
      <c r="AS511" s="248"/>
      <c r="AT511" s="248"/>
    </row>
    <row r="512" spans="1:46" ht="15.75" customHeight="1" x14ac:dyDescent="0.2">
      <c r="A512" s="248"/>
      <c r="B512" s="248"/>
      <c r="C512" s="248"/>
      <c r="D512" s="248"/>
      <c r="E512" s="248"/>
      <c r="F512" s="248"/>
      <c r="G512" s="248"/>
      <c r="H512" s="24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  <c r="AC512" s="248"/>
      <c r="AD512" s="248"/>
      <c r="AE512" s="248"/>
      <c r="AF512" s="248"/>
      <c r="AG512" s="248"/>
      <c r="AH512" s="248"/>
      <c r="AI512" s="248"/>
      <c r="AJ512" s="248"/>
      <c r="AK512" s="248"/>
      <c r="AL512" s="248"/>
      <c r="AM512" s="248"/>
      <c r="AN512" s="248"/>
      <c r="AO512" s="248"/>
      <c r="AP512" s="248"/>
      <c r="AQ512" s="248"/>
      <c r="AR512" s="248"/>
      <c r="AS512" s="248"/>
      <c r="AT512" s="248"/>
    </row>
    <row r="513" spans="1:46" ht="15.75" customHeight="1" x14ac:dyDescent="0.2">
      <c r="A513" s="248"/>
      <c r="B513" s="248"/>
      <c r="C513" s="248"/>
      <c r="D513" s="248"/>
      <c r="E513" s="248"/>
      <c r="F513" s="248"/>
      <c r="G513" s="248"/>
      <c r="H513" s="24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  <c r="AC513" s="248"/>
      <c r="AD513" s="248"/>
      <c r="AE513" s="248"/>
      <c r="AF513" s="248"/>
      <c r="AG513" s="248"/>
      <c r="AH513" s="248"/>
      <c r="AI513" s="248"/>
      <c r="AJ513" s="248"/>
      <c r="AK513" s="248"/>
      <c r="AL513" s="248"/>
      <c r="AM513" s="248"/>
      <c r="AN513" s="248"/>
      <c r="AO513" s="248"/>
      <c r="AP513" s="248"/>
      <c r="AQ513" s="248"/>
      <c r="AR513" s="248"/>
      <c r="AS513" s="248"/>
      <c r="AT513" s="248"/>
    </row>
    <row r="514" spans="1:46" ht="15.75" customHeight="1" x14ac:dyDescent="0.2">
      <c r="A514" s="248"/>
      <c r="B514" s="248"/>
      <c r="C514" s="248"/>
      <c r="D514" s="248"/>
      <c r="E514" s="248"/>
      <c r="F514" s="248"/>
      <c r="G514" s="248"/>
      <c r="H514" s="24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  <c r="AC514" s="248"/>
      <c r="AD514" s="248"/>
      <c r="AE514" s="248"/>
      <c r="AF514" s="248"/>
      <c r="AG514" s="248"/>
      <c r="AH514" s="248"/>
      <c r="AI514" s="248"/>
      <c r="AJ514" s="248"/>
      <c r="AK514" s="248"/>
      <c r="AL514" s="248"/>
      <c r="AM514" s="248"/>
      <c r="AN514" s="248"/>
      <c r="AO514" s="248"/>
      <c r="AP514" s="248"/>
      <c r="AQ514" s="248"/>
      <c r="AR514" s="248"/>
      <c r="AS514" s="248"/>
      <c r="AT514" s="248"/>
    </row>
    <row r="515" spans="1:46" ht="15.75" customHeight="1" x14ac:dyDescent="0.2">
      <c r="A515" s="248"/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  <c r="AC515" s="248"/>
      <c r="AD515" s="248"/>
      <c r="AE515" s="248"/>
      <c r="AF515" s="248"/>
      <c r="AG515" s="248"/>
      <c r="AH515" s="248"/>
      <c r="AI515" s="248"/>
      <c r="AJ515" s="248"/>
      <c r="AK515" s="248"/>
      <c r="AL515" s="248"/>
      <c r="AM515" s="248"/>
      <c r="AN515" s="248"/>
      <c r="AO515" s="248"/>
      <c r="AP515" s="248"/>
      <c r="AQ515" s="248"/>
      <c r="AR515" s="248"/>
      <c r="AS515" s="248"/>
      <c r="AT515" s="248"/>
    </row>
    <row r="516" spans="1:46" ht="15.75" customHeight="1" x14ac:dyDescent="0.2">
      <c r="A516" s="248"/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248"/>
      <c r="AE516" s="248"/>
      <c r="AF516" s="248"/>
      <c r="AG516" s="248"/>
      <c r="AH516" s="248"/>
      <c r="AI516" s="248"/>
      <c r="AJ516" s="248"/>
      <c r="AK516" s="248"/>
      <c r="AL516" s="248"/>
      <c r="AM516" s="248"/>
      <c r="AN516" s="248"/>
      <c r="AO516" s="248"/>
      <c r="AP516" s="248"/>
      <c r="AQ516" s="248"/>
      <c r="AR516" s="248"/>
      <c r="AS516" s="248"/>
      <c r="AT516" s="248"/>
    </row>
    <row r="517" spans="1:46" ht="15.75" customHeight="1" x14ac:dyDescent="0.2">
      <c r="A517" s="248"/>
      <c r="B517" s="248"/>
      <c r="C517" s="248"/>
      <c r="D517" s="248"/>
      <c r="E517" s="248"/>
      <c r="F517" s="248"/>
      <c r="G517" s="248"/>
      <c r="H517" s="24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8"/>
      <c r="AL517" s="248"/>
      <c r="AM517" s="248"/>
      <c r="AN517" s="248"/>
      <c r="AO517" s="248"/>
      <c r="AP517" s="248"/>
      <c r="AQ517" s="248"/>
      <c r="AR517" s="248"/>
      <c r="AS517" s="248"/>
      <c r="AT517" s="248"/>
    </row>
    <row r="518" spans="1:46" ht="15.75" customHeight="1" x14ac:dyDescent="0.2">
      <c r="A518" s="248"/>
      <c r="B518" s="248"/>
      <c r="C518" s="248"/>
      <c r="D518" s="248"/>
      <c r="E518" s="248"/>
      <c r="F518" s="248"/>
      <c r="G518" s="248"/>
      <c r="H518" s="24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  <c r="AC518" s="248"/>
      <c r="AD518" s="248"/>
      <c r="AE518" s="248"/>
      <c r="AF518" s="248"/>
      <c r="AG518" s="248"/>
      <c r="AH518" s="248"/>
      <c r="AI518" s="248"/>
      <c r="AJ518" s="248"/>
      <c r="AK518" s="248"/>
      <c r="AL518" s="248"/>
      <c r="AM518" s="248"/>
      <c r="AN518" s="248"/>
      <c r="AO518" s="248"/>
      <c r="AP518" s="248"/>
      <c r="AQ518" s="248"/>
      <c r="AR518" s="248"/>
      <c r="AS518" s="248"/>
      <c r="AT518" s="248"/>
    </row>
    <row r="519" spans="1:46" ht="15.75" customHeight="1" x14ac:dyDescent="0.2">
      <c r="A519" s="248"/>
      <c r="B519" s="248"/>
      <c r="C519" s="248"/>
      <c r="D519" s="248"/>
      <c r="E519" s="248"/>
      <c r="F519" s="248"/>
      <c r="G519" s="248"/>
      <c r="H519" s="24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  <c r="AC519" s="248"/>
      <c r="AD519" s="248"/>
      <c r="AE519" s="248"/>
      <c r="AF519" s="248"/>
      <c r="AG519" s="248"/>
      <c r="AH519" s="248"/>
      <c r="AI519" s="248"/>
      <c r="AJ519" s="248"/>
      <c r="AK519" s="248"/>
      <c r="AL519" s="248"/>
      <c r="AM519" s="248"/>
      <c r="AN519" s="248"/>
      <c r="AO519" s="248"/>
      <c r="AP519" s="248"/>
      <c r="AQ519" s="248"/>
      <c r="AR519" s="248"/>
      <c r="AS519" s="248"/>
      <c r="AT519" s="248"/>
    </row>
    <row r="520" spans="1:46" ht="15.75" customHeight="1" x14ac:dyDescent="0.2">
      <c r="A520" s="248"/>
      <c r="B520" s="248"/>
      <c r="C520" s="248"/>
      <c r="D520" s="248"/>
      <c r="E520" s="248"/>
      <c r="F520" s="248"/>
      <c r="G520" s="248"/>
      <c r="H520" s="24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  <c r="AC520" s="248"/>
      <c r="AD520" s="248"/>
      <c r="AE520" s="248"/>
      <c r="AF520" s="248"/>
      <c r="AG520" s="248"/>
      <c r="AH520" s="248"/>
      <c r="AI520" s="248"/>
      <c r="AJ520" s="248"/>
      <c r="AK520" s="248"/>
      <c r="AL520" s="248"/>
      <c r="AM520" s="248"/>
      <c r="AN520" s="248"/>
      <c r="AO520" s="248"/>
      <c r="AP520" s="248"/>
      <c r="AQ520" s="248"/>
      <c r="AR520" s="248"/>
      <c r="AS520" s="248"/>
      <c r="AT520" s="248"/>
    </row>
    <row r="521" spans="1:46" ht="15.75" customHeight="1" x14ac:dyDescent="0.2">
      <c r="A521" s="248"/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  <c r="AC521" s="248"/>
      <c r="AD521" s="248"/>
      <c r="AE521" s="248"/>
      <c r="AF521" s="248"/>
      <c r="AG521" s="248"/>
      <c r="AH521" s="248"/>
      <c r="AI521" s="248"/>
      <c r="AJ521" s="248"/>
      <c r="AK521" s="248"/>
      <c r="AL521" s="248"/>
      <c r="AM521" s="248"/>
      <c r="AN521" s="248"/>
      <c r="AO521" s="248"/>
      <c r="AP521" s="248"/>
      <c r="AQ521" s="248"/>
      <c r="AR521" s="248"/>
      <c r="AS521" s="248"/>
      <c r="AT521" s="248"/>
    </row>
    <row r="522" spans="1:46" ht="15.75" customHeight="1" x14ac:dyDescent="0.2">
      <c r="A522" s="248"/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  <c r="AC522" s="248"/>
      <c r="AD522" s="248"/>
      <c r="AE522" s="248"/>
      <c r="AF522" s="248"/>
      <c r="AG522" s="248"/>
      <c r="AH522" s="248"/>
      <c r="AI522" s="248"/>
      <c r="AJ522" s="248"/>
      <c r="AK522" s="248"/>
      <c r="AL522" s="248"/>
      <c r="AM522" s="248"/>
      <c r="AN522" s="248"/>
      <c r="AO522" s="248"/>
      <c r="AP522" s="248"/>
      <c r="AQ522" s="248"/>
      <c r="AR522" s="248"/>
      <c r="AS522" s="248"/>
      <c r="AT522" s="248"/>
    </row>
    <row r="523" spans="1:46" ht="15.75" customHeight="1" x14ac:dyDescent="0.2">
      <c r="A523" s="248"/>
      <c r="B523" s="248"/>
      <c r="C523" s="248"/>
      <c r="D523" s="248"/>
      <c r="E523" s="248"/>
      <c r="F523" s="248"/>
      <c r="G523" s="248"/>
      <c r="H523" s="248"/>
      <c r="I523" s="248"/>
      <c r="J523" s="248"/>
      <c r="K523" s="248"/>
      <c r="L523" s="248"/>
      <c r="M523" s="248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  <c r="AA523" s="248"/>
      <c r="AB523" s="248"/>
      <c r="AC523" s="248"/>
      <c r="AD523" s="248"/>
      <c r="AE523" s="248"/>
      <c r="AF523" s="248"/>
      <c r="AG523" s="248"/>
      <c r="AH523" s="248"/>
      <c r="AI523" s="248"/>
      <c r="AJ523" s="248"/>
      <c r="AK523" s="248"/>
      <c r="AL523" s="248"/>
      <c r="AM523" s="248"/>
      <c r="AN523" s="248"/>
      <c r="AO523" s="248"/>
      <c r="AP523" s="248"/>
      <c r="AQ523" s="248"/>
      <c r="AR523" s="248"/>
      <c r="AS523" s="248"/>
      <c r="AT523" s="248"/>
    </row>
    <row r="524" spans="1:46" ht="15.75" customHeight="1" x14ac:dyDescent="0.2">
      <c r="A524" s="248"/>
      <c r="B524" s="248"/>
      <c r="C524" s="248"/>
      <c r="D524" s="248"/>
      <c r="E524" s="248"/>
      <c r="F524" s="248"/>
      <c r="G524" s="248"/>
      <c r="H524" s="248"/>
      <c r="I524" s="248"/>
      <c r="J524" s="248"/>
      <c r="K524" s="248"/>
      <c r="L524" s="248"/>
      <c r="M524" s="248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  <c r="AA524" s="248"/>
      <c r="AB524" s="248"/>
      <c r="AC524" s="248"/>
      <c r="AD524" s="248"/>
      <c r="AE524" s="248"/>
      <c r="AF524" s="248"/>
      <c r="AG524" s="248"/>
      <c r="AH524" s="248"/>
      <c r="AI524" s="248"/>
      <c r="AJ524" s="248"/>
      <c r="AK524" s="248"/>
      <c r="AL524" s="248"/>
      <c r="AM524" s="248"/>
      <c r="AN524" s="248"/>
      <c r="AO524" s="248"/>
      <c r="AP524" s="248"/>
      <c r="AQ524" s="248"/>
      <c r="AR524" s="248"/>
      <c r="AS524" s="248"/>
      <c r="AT524" s="248"/>
    </row>
    <row r="525" spans="1:46" ht="15.75" customHeight="1" x14ac:dyDescent="0.2">
      <c r="A525" s="248"/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  <c r="AC525" s="248"/>
      <c r="AD525" s="248"/>
      <c r="AE525" s="248"/>
      <c r="AF525" s="248"/>
      <c r="AG525" s="248"/>
      <c r="AH525" s="248"/>
      <c r="AI525" s="248"/>
      <c r="AJ525" s="248"/>
      <c r="AK525" s="248"/>
      <c r="AL525" s="248"/>
      <c r="AM525" s="248"/>
      <c r="AN525" s="248"/>
      <c r="AO525" s="248"/>
      <c r="AP525" s="248"/>
      <c r="AQ525" s="248"/>
      <c r="AR525" s="248"/>
      <c r="AS525" s="248"/>
      <c r="AT525" s="248"/>
    </row>
    <row r="526" spans="1:46" ht="15.75" customHeight="1" x14ac:dyDescent="0.2">
      <c r="A526" s="248"/>
      <c r="B526" s="248"/>
      <c r="C526" s="248"/>
      <c r="D526" s="248"/>
      <c r="E526" s="248"/>
      <c r="F526" s="248"/>
      <c r="G526" s="248"/>
      <c r="H526" s="24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  <c r="AC526" s="248"/>
      <c r="AD526" s="248"/>
      <c r="AE526" s="248"/>
      <c r="AF526" s="248"/>
      <c r="AG526" s="248"/>
      <c r="AH526" s="248"/>
      <c r="AI526" s="248"/>
      <c r="AJ526" s="248"/>
      <c r="AK526" s="248"/>
      <c r="AL526" s="248"/>
      <c r="AM526" s="248"/>
      <c r="AN526" s="248"/>
      <c r="AO526" s="248"/>
      <c r="AP526" s="248"/>
      <c r="AQ526" s="248"/>
      <c r="AR526" s="248"/>
      <c r="AS526" s="248"/>
      <c r="AT526" s="248"/>
    </row>
    <row r="527" spans="1:46" ht="15.75" customHeight="1" x14ac:dyDescent="0.2">
      <c r="A527" s="248"/>
      <c r="B527" s="248"/>
      <c r="C527" s="248"/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  <c r="AC527" s="248"/>
      <c r="AD527" s="248"/>
      <c r="AE527" s="248"/>
      <c r="AF527" s="248"/>
      <c r="AG527" s="248"/>
      <c r="AH527" s="248"/>
      <c r="AI527" s="248"/>
      <c r="AJ527" s="248"/>
      <c r="AK527" s="248"/>
      <c r="AL527" s="248"/>
      <c r="AM527" s="248"/>
      <c r="AN527" s="248"/>
      <c r="AO527" s="248"/>
      <c r="AP527" s="248"/>
      <c r="AQ527" s="248"/>
      <c r="AR527" s="248"/>
      <c r="AS527" s="248"/>
      <c r="AT527" s="248"/>
    </row>
    <row r="528" spans="1:46" ht="15.75" customHeight="1" x14ac:dyDescent="0.2">
      <c r="A528" s="248"/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48"/>
      <c r="AE528" s="248"/>
      <c r="AF528" s="248"/>
      <c r="AG528" s="248"/>
      <c r="AH528" s="248"/>
      <c r="AI528" s="248"/>
      <c r="AJ528" s="248"/>
      <c r="AK528" s="248"/>
      <c r="AL528" s="248"/>
      <c r="AM528" s="248"/>
      <c r="AN528" s="248"/>
      <c r="AO528" s="248"/>
      <c r="AP528" s="248"/>
      <c r="AQ528" s="248"/>
      <c r="AR528" s="248"/>
      <c r="AS528" s="248"/>
      <c r="AT528" s="248"/>
    </row>
    <row r="529" spans="1:46" ht="15.75" customHeight="1" x14ac:dyDescent="0.2">
      <c r="A529" s="248"/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  <c r="AC529" s="248"/>
      <c r="AD529" s="248"/>
      <c r="AE529" s="248"/>
      <c r="AF529" s="248"/>
      <c r="AG529" s="248"/>
      <c r="AH529" s="248"/>
      <c r="AI529" s="248"/>
      <c r="AJ529" s="248"/>
      <c r="AK529" s="248"/>
      <c r="AL529" s="248"/>
      <c r="AM529" s="248"/>
      <c r="AN529" s="248"/>
      <c r="AO529" s="248"/>
      <c r="AP529" s="248"/>
      <c r="AQ529" s="248"/>
      <c r="AR529" s="248"/>
      <c r="AS529" s="248"/>
      <c r="AT529" s="248"/>
    </row>
    <row r="530" spans="1:46" ht="15.75" customHeight="1" x14ac:dyDescent="0.2">
      <c r="A530" s="248"/>
      <c r="B530" s="248"/>
      <c r="C530" s="248"/>
      <c r="D530" s="248"/>
      <c r="E530" s="248"/>
      <c r="F530" s="248"/>
      <c r="G530" s="248"/>
      <c r="H530" s="24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  <c r="AC530" s="248"/>
      <c r="AD530" s="248"/>
      <c r="AE530" s="248"/>
      <c r="AF530" s="248"/>
      <c r="AG530" s="248"/>
      <c r="AH530" s="248"/>
      <c r="AI530" s="248"/>
      <c r="AJ530" s="248"/>
      <c r="AK530" s="248"/>
      <c r="AL530" s="248"/>
      <c r="AM530" s="248"/>
      <c r="AN530" s="248"/>
      <c r="AO530" s="248"/>
      <c r="AP530" s="248"/>
      <c r="AQ530" s="248"/>
      <c r="AR530" s="248"/>
      <c r="AS530" s="248"/>
      <c r="AT530" s="248"/>
    </row>
    <row r="531" spans="1:46" ht="15.75" customHeight="1" x14ac:dyDescent="0.2">
      <c r="A531" s="248"/>
      <c r="B531" s="248"/>
      <c r="C531" s="248"/>
      <c r="D531" s="248"/>
      <c r="E531" s="248"/>
      <c r="F531" s="248"/>
      <c r="G531" s="248"/>
      <c r="H531" s="24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  <c r="AA531" s="248"/>
      <c r="AB531" s="248"/>
      <c r="AC531" s="248"/>
      <c r="AD531" s="248"/>
      <c r="AE531" s="248"/>
      <c r="AF531" s="248"/>
      <c r="AG531" s="248"/>
      <c r="AH531" s="248"/>
      <c r="AI531" s="248"/>
      <c r="AJ531" s="248"/>
      <c r="AK531" s="248"/>
      <c r="AL531" s="248"/>
      <c r="AM531" s="248"/>
      <c r="AN531" s="248"/>
      <c r="AO531" s="248"/>
      <c r="AP531" s="248"/>
      <c r="AQ531" s="248"/>
      <c r="AR531" s="248"/>
      <c r="AS531" s="248"/>
      <c r="AT531" s="248"/>
    </row>
    <row r="532" spans="1:46" ht="15.75" customHeight="1" x14ac:dyDescent="0.2">
      <c r="A532" s="248"/>
      <c r="B532" s="248"/>
      <c r="C532" s="248"/>
      <c r="D532" s="248"/>
      <c r="E532" s="248"/>
      <c r="F532" s="248"/>
      <c r="G532" s="248"/>
      <c r="H532" s="24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  <c r="AA532" s="248"/>
      <c r="AB532" s="248"/>
      <c r="AC532" s="248"/>
      <c r="AD532" s="248"/>
      <c r="AE532" s="248"/>
      <c r="AF532" s="248"/>
      <c r="AG532" s="248"/>
      <c r="AH532" s="248"/>
      <c r="AI532" s="248"/>
      <c r="AJ532" s="248"/>
      <c r="AK532" s="248"/>
      <c r="AL532" s="248"/>
      <c r="AM532" s="248"/>
      <c r="AN532" s="248"/>
      <c r="AO532" s="248"/>
      <c r="AP532" s="248"/>
      <c r="AQ532" s="248"/>
      <c r="AR532" s="248"/>
      <c r="AS532" s="248"/>
      <c r="AT532" s="248"/>
    </row>
    <row r="533" spans="1:46" ht="15.75" customHeight="1" x14ac:dyDescent="0.2">
      <c r="A533" s="248"/>
      <c r="B533" s="248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  <c r="AC533" s="248"/>
      <c r="AD533" s="248"/>
      <c r="AE533" s="248"/>
      <c r="AF533" s="248"/>
      <c r="AG533" s="248"/>
      <c r="AH533" s="248"/>
      <c r="AI533" s="248"/>
      <c r="AJ533" s="248"/>
      <c r="AK533" s="248"/>
      <c r="AL533" s="248"/>
      <c r="AM533" s="248"/>
      <c r="AN533" s="248"/>
      <c r="AO533" s="248"/>
      <c r="AP533" s="248"/>
      <c r="AQ533" s="248"/>
      <c r="AR533" s="248"/>
      <c r="AS533" s="248"/>
      <c r="AT533" s="248"/>
    </row>
    <row r="534" spans="1:46" ht="15.75" customHeight="1" x14ac:dyDescent="0.2">
      <c r="A534" s="248"/>
      <c r="B534" s="248"/>
      <c r="C534" s="248"/>
      <c r="D534" s="248"/>
      <c r="E534" s="248"/>
      <c r="F534" s="248"/>
      <c r="G534" s="248"/>
      <c r="H534" s="24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  <c r="AC534" s="248"/>
      <c r="AD534" s="248"/>
      <c r="AE534" s="248"/>
      <c r="AF534" s="248"/>
      <c r="AG534" s="248"/>
      <c r="AH534" s="248"/>
      <c r="AI534" s="248"/>
      <c r="AJ534" s="248"/>
      <c r="AK534" s="248"/>
      <c r="AL534" s="248"/>
      <c r="AM534" s="248"/>
      <c r="AN534" s="248"/>
      <c r="AO534" s="248"/>
      <c r="AP534" s="248"/>
      <c r="AQ534" s="248"/>
      <c r="AR534" s="248"/>
      <c r="AS534" s="248"/>
      <c r="AT534" s="248"/>
    </row>
    <row r="535" spans="1:46" ht="15.75" customHeight="1" x14ac:dyDescent="0.2">
      <c r="A535" s="248"/>
      <c r="B535" s="248"/>
      <c r="C535" s="248"/>
      <c r="D535" s="248"/>
      <c r="E535" s="248"/>
      <c r="F535" s="248"/>
      <c r="G535" s="248"/>
      <c r="H535" s="24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  <c r="AC535" s="248"/>
      <c r="AD535" s="248"/>
      <c r="AE535" s="248"/>
      <c r="AF535" s="248"/>
      <c r="AG535" s="248"/>
      <c r="AH535" s="248"/>
      <c r="AI535" s="248"/>
      <c r="AJ535" s="248"/>
      <c r="AK535" s="248"/>
      <c r="AL535" s="248"/>
      <c r="AM535" s="248"/>
      <c r="AN535" s="248"/>
      <c r="AO535" s="248"/>
      <c r="AP535" s="248"/>
      <c r="AQ535" s="248"/>
      <c r="AR535" s="248"/>
      <c r="AS535" s="248"/>
      <c r="AT535" s="248"/>
    </row>
    <row r="536" spans="1:46" ht="15.75" customHeight="1" x14ac:dyDescent="0.2">
      <c r="A536" s="248"/>
      <c r="B536" s="248"/>
      <c r="C536" s="248"/>
      <c r="D536" s="248"/>
      <c r="E536" s="248"/>
      <c r="F536" s="248"/>
      <c r="G536" s="248"/>
      <c r="H536" s="24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  <c r="AC536" s="248"/>
      <c r="AD536" s="248"/>
      <c r="AE536" s="248"/>
      <c r="AF536" s="248"/>
      <c r="AG536" s="248"/>
      <c r="AH536" s="248"/>
      <c r="AI536" s="248"/>
      <c r="AJ536" s="248"/>
      <c r="AK536" s="248"/>
      <c r="AL536" s="248"/>
      <c r="AM536" s="248"/>
      <c r="AN536" s="248"/>
      <c r="AO536" s="248"/>
      <c r="AP536" s="248"/>
      <c r="AQ536" s="248"/>
      <c r="AR536" s="248"/>
      <c r="AS536" s="248"/>
      <c r="AT536" s="248"/>
    </row>
    <row r="537" spans="1:46" ht="15.75" customHeight="1" x14ac:dyDescent="0.2">
      <c r="A537" s="248"/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  <c r="AC537" s="248"/>
      <c r="AD537" s="248"/>
      <c r="AE537" s="248"/>
      <c r="AF537" s="248"/>
      <c r="AG537" s="248"/>
      <c r="AH537" s="248"/>
      <c r="AI537" s="248"/>
      <c r="AJ537" s="248"/>
      <c r="AK537" s="248"/>
      <c r="AL537" s="248"/>
      <c r="AM537" s="248"/>
      <c r="AN537" s="248"/>
      <c r="AO537" s="248"/>
      <c r="AP537" s="248"/>
      <c r="AQ537" s="248"/>
      <c r="AR537" s="248"/>
      <c r="AS537" s="248"/>
      <c r="AT537" s="248"/>
    </row>
    <row r="538" spans="1:46" ht="15.75" customHeight="1" x14ac:dyDescent="0.2">
      <c r="A538" s="248"/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  <c r="AC538" s="248"/>
      <c r="AD538" s="248"/>
      <c r="AE538" s="248"/>
      <c r="AF538" s="248"/>
      <c r="AG538" s="248"/>
      <c r="AH538" s="248"/>
      <c r="AI538" s="248"/>
      <c r="AJ538" s="248"/>
      <c r="AK538" s="248"/>
      <c r="AL538" s="248"/>
      <c r="AM538" s="248"/>
      <c r="AN538" s="248"/>
      <c r="AO538" s="248"/>
      <c r="AP538" s="248"/>
      <c r="AQ538" s="248"/>
      <c r="AR538" s="248"/>
      <c r="AS538" s="248"/>
      <c r="AT538" s="248"/>
    </row>
    <row r="539" spans="1:46" ht="15.75" customHeight="1" x14ac:dyDescent="0.2">
      <c r="A539" s="248"/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  <c r="AA539" s="248"/>
      <c r="AB539" s="248"/>
      <c r="AC539" s="248"/>
      <c r="AD539" s="248"/>
      <c r="AE539" s="248"/>
      <c r="AF539" s="248"/>
      <c r="AG539" s="248"/>
      <c r="AH539" s="248"/>
      <c r="AI539" s="248"/>
      <c r="AJ539" s="248"/>
      <c r="AK539" s="248"/>
      <c r="AL539" s="248"/>
      <c r="AM539" s="248"/>
      <c r="AN539" s="248"/>
      <c r="AO539" s="248"/>
      <c r="AP539" s="248"/>
      <c r="AQ539" s="248"/>
      <c r="AR539" s="248"/>
      <c r="AS539" s="248"/>
      <c r="AT539" s="248"/>
    </row>
    <row r="540" spans="1:46" ht="15.75" customHeight="1" x14ac:dyDescent="0.2">
      <c r="A540" s="248"/>
      <c r="B540" s="248"/>
      <c r="C540" s="248"/>
      <c r="D540" s="248"/>
      <c r="E540" s="248"/>
      <c r="F540" s="248"/>
      <c r="G540" s="248"/>
      <c r="H540" s="248"/>
      <c r="I540" s="248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  <c r="AA540" s="248"/>
      <c r="AB540" s="248"/>
      <c r="AC540" s="248"/>
      <c r="AD540" s="248"/>
      <c r="AE540" s="248"/>
      <c r="AF540" s="248"/>
      <c r="AG540" s="248"/>
      <c r="AH540" s="248"/>
      <c r="AI540" s="248"/>
      <c r="AJ540" s="248"/>
      <c r="AK540" s="248"/>
      <c r="AL540" s="248"/>
      <c r="AM540" s="248"/>
      <c r="AN540" s="248"/>
      <c r="AO540" s="248"/>
      <c r="AP540" s="248"/>
      <c r="AQ540" s="248"/>
      <c r="AR540" s="248"/>
      <c r="AS540" s="248"/>
      <c r="AT540" s="248"/>
    </row>
    <row r="541" spans="1:46" ht="15.75" customHeight="1" x14ac:dyDescent="0.2">
      <c r="A541" s="248"/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  <c r="AC541" s="248"/>
      <c r="AD541" s="248"/>
      <c r="AE541" s="248"/>
      <c r="AF541" s="248"/>
      <c r="AG541" s="248"/>
      <c r="AH541" s="248"/>
      <c r="AI541" s="248"/>
      <c r="AJ541" s="248"/>
      <c r="AK541" s="248"/>
      <c r="AL541" s="248"/>
      <c r="AM541" s="248"/>
      <c r="AN541" s="248"/>
      <c r="AO541" s="248"/>
      <c r="AP541" s="248"/>
      <c r="AQ541" s="248"/>
      <c r="AR541" s="248"/>
      <c r="AS541" s="248"/>
      <c r="AT541" s="248"/>
    </row>
    <row r="542" spans="1:46" ht="15.75" customHeight="1" x14ac:dyDescent="0.2">
      <c r="A542" s="248"/>
      <c r="B542" s="248"/>
      <c r="C542" s="248"/>
      <c r="D542" s="248"/>
      <c r="E542" s="248"/>
      <c r="F542" s="248"/>
      <c r="G542" s="248"/>
      <c r="H542" s="24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  <c r="AC542" s="248"/>
      <c r="AD542" s="248"/>
      <c r="AE542" s="248"/>
      <c r="AF542" s="248"/>
      <c r="AG542" s="248"/>
      <c r="AH542" s="248"/>
      <c r="AI542" s="248"/>
      <c r="AJ542" s="248"/>
      <c r="AK542" s="248"/>
      <c r="AL542" s="248"/>
      <c r="AM542" s="248"/>
      <c r="AN542" s="248"/>
      <c r="AO542" s="248"/>
      <c r="AP542" s="248"/>
      <c r="AQ542" s="248"/>
      <c r="AR542" s="248"/>
      <c r="AS542" s="248"/>
      <c r="AT542" s="248"/>
    </row>
    <row r="543" spans="1:46" ht="15.75" customHeight="1" x14ac:dyDescent="0.2">
      <c r="A543" s="248"/>
      <c r="B543" s="248"/>
      <c r="C543" s="248"/>
      <c r="D543" s="248"/>
      <c r="E543" s="248"/>
      <c r="F543" s="248"/>
      <c r="G543" s="248"/>
      <c r="H543" s="24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  <c r="AC543" s="248"/>
      <c r="AD543" s="248"/>
      <c r="AE543" s="248"/>
      <c r="AF543" s="248"/>
      <c r="AG543" s="248"/>
      <c r="AH543" s="248"/>
      <c r="AI543" s="248"/>
      <c r="AJ543" s="248"/>
      <c r="AK543" s="248"/>
      <c r="AL543" s="248"/>
      <c r="AM543" s="248"/>
      <c r="AN543" s="248"/>
      <c r="AO543" s="248"/>
      <c r="AP543" s="248"/>
      <c r="AQ543" s="248"/>
      <c r="AR543" s="248"/>
      <c r="AS543" s="248"/>
      <c r="AT543" s="248"/>
    </row>
    <row r="544" spans="1:46" ht="15.75" customHeight="1" x14ac:dyDescent="0.2">
      <c r="A544" s="248"/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  <c r="AC544" s="248"/>
      <c r="AD544" s="248"/>
      <c r="AE544" s="248"/>
      <c r="AF544" s="248"/>
      <c r="AG544" s="248"/>
      <c r="AH544" s="248"/>
      <c r="AI544" s="248"/>
      <c r="AJ544" s="248"/>
      <c r="AK544" s="248"/>
      <c r="AL544" s="248"/>
      <c r="AM544" s="248"/>
      <c r="AN544" s="248"/>
      <c r="AO544" s="248"/>
      <c r="AP544" s="248"/>
      <c r="AQ544" s="248"/>
      <c r="AR544" s="248"/>
      <c r="AS544" s="248"/>
      <c r="AT544" s="248"/>
    </row>
    <row r="545" spans="1:46" ht="15.75" customHeight="1" x14ac:dyDescent="0.2">
      <c r="A545" s="248"/>
      <c r="B545" s="248"/>
      <c r="C545" s="248"/>
      <c r="D545" s="248"/>
      <c r="E545" s="248"/>
      <c r="F545" s="248"/>
      <c r="G545" s="248"/>
      <c r="H545" s="24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  <c r="AC545" s="248"/>
      <c r="AD545" s="248"/>
      <c r="AE545" s="248"/>
      <c r="AF545" s="248"/>
      <c r="AG545" s="248"/>
      <c r="AH545" s="248"/>
      <c r="AI545" s="248"/>
      <c r="AJ545" s="248"/>
      <c r="AK545" s="248"/>
      <c r="AL545" s="248"/>
      <c r="AM545" s="248"/>
      <c r="AN545" s="248"/>
      <c r="AO545" s="248"/>
      <c r="AP545" s="248"/>
      <c r="AQ545" s="248"/>
      <c r="AR545" s="248"/>
      <c r="AS545" s="248"/>
      <c r="AT545" s="248"/>
    </row>
    <row r="546" spans="1:46" ht="15.75" customHeight="1" x14ac:dyDescent="0.2">
      <c r="A546" s="248"/>
      <c r="B546" s="248"/>
      <c r="C546" s="248"/>
      <c r="D546" s="248"/>
      <c r="E546" s="248"/>
      <c r="F546" s="248"/>
      <c r="G546" s="248"/>
      <c r="H546" s="24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  <c r="AC546" s="248"/>
      <c r="AD546" s="248"/>
      <c r="AE546" s="248"/>
      <c r="AF546" s="248"/>
      <c r="AG546" s="248"/>
      <c r="AH546" s="248"/>
      <c r="AI546" s="248"/>
      <c r="AJ546" s="248"/>
      <c r="AK546" s="248"/>
      <c r="AL546" s="248"/>
      <c r="AM546" s="248"/>
      <c r="AN546" s="248"/>
      <c r="AO546" s="248"/>
      <c r="AP546" s="248"/>
      <c r="AQ546" s="248"/>
      <c r="AR546" s="248"/>
      <c r="AS546" s="248"/>
      <c r="AT546" s="248"/>
    </row>
    <row r="547" spans="1:46" ht="15.75" customHeight="1" x14ac:dyDescent="0.2">
      <c r="A547" s="248"/>
      <c r="B547" s="248"/>
      <c r="C547" s="248"/>
      <c r="D547" s="248"/>
      <c r="E547" s="248"/>
      <c r="F547" s="248"/>
      <c r="G547" s="248"/>
      <c r="H547" s="248"/>
      <c r="I547" s="24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  <c r="AA547" s="248"/>
      <c r="AB547" s="248"/>
      <c r="AC547" s="248"/>
      <c r="AD547" s="248"/>
      <c r="AE547" s="248"/>
      <c r="AF547" s="248"/>
      <c r="AG547" s="248"/>
      <c r="AH547" s="248"/>
      <c r="AI547" s="248"/>
      <c r="AJ547" s="248"/>
      <c r="AK547" s="248"/>
      <c r="AL547" s="248"/>
      <c r="AM547" s="248"/>
      <c r="AN547" s="248"/>
      <c r="AO547" s="248"/>
      <c r="AP547" s="248"/>
      <c r="AQ547" s="248"/>
      <c r="AR547" s="248"/>
      <c r="AS547" s="248"/>
      <c r="AT547" s="248"/>
    </row>
    <row r="548" spans="1:46" ht="15.75" customHeight="1" x14ac:dyDescent="0.2">
      <c r="A548" s="248"/>
      <c r="B548" s="248"/>
      <c r="C548" s="248"/>
      <c r="D548" s="248"/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  <c r="AC548" s="248"/>
      <c r="AD548" s="248"/>
      <c r="AE548" s="248"/>
      <c r="AF548" s="248"/>
      <c r="AG548" s="248"/>
      <c r="AH548" s="248"/>
      <c r="AI548" s="248"/>
      <c r="AJ548" s="248"/>
      <c r="AK548" s="248"/>
      <c r="AL548" s="248"/>
      <c r="AM548" s="248"/>
      <c r="AN548" s="248"/>
      <c r="AO548" s="248"/>
      <c r="AP548" s="248"/>
      <c r="AQ548" s="248"/>
      <c r="AR548" s="248"/>
      <c r="AS548" s="248"/>
      <c r="AT548" s="248"/>
    </row>
    <row r="549" spans="1:46" ht="15.75" customHeight="1" x14ac:dyDescent="0.2">
      <c r="A549" s="248"/>
      <c r="B549" s="248"/>
      <c r="C549" s="248"/>
      <c r="D549" s="248"/>
      <c r="E549" s="248"/>
      <c r="F549" s="248"/>
      <c r="G549" s="248"/>
      <c r="H549" s="24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  <c r="AC549" s="248"/>
      <c r="AD549" s="248"/>
      <c r="AE549" s="248"/>
      <c r="AF549" s="248"/>
      <c r="AG549" s="248"/>
      <c r="AH549" s="248"/>
      <c r="AI549" s="248"/>
      <c r="AJ549" s="248"/>
      <c r="AK549" s="248"/>
      <c r="AL549" s="248"/>
      <c r="AM549" s="248"/>
      <c r="AN549" s="248"/>
      <c r="AO549" s="248"/>
      <c r="AP549" s="248"/>
      <c r="AQ549" s="248"/>
      <c r="AR549" s="248"/>
      <c r="AS549" s="248"/>
      <c r="AT549" s="248"/>
    </row>
    <row r="550" spans="1:46" ht="15.75" customHeight="1" x14ac:dyDescent="0.2">
      <c r="A550" s="248"/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248"/>
      <c r="AD550" s="248"/>
      <c r="AE550" s="248"/>
      <c r="AF550" s="248"/>
      <c r="AG550" s="248"/>
      <c r="AH550" s="248"/>
      <c r="AI550" s="248"/>
      <c r="AJ550" s="248"/>
      <c r="AK550" s="248"/>
      <c r="AL550" s="248"/>
      <c r="AM550" s="248"/>
      <c r="AN550" s="248"/>
      <c r="AO550" s="248"/>
      <c r="AP550" s="248"/>
      <c r="AQ550" s="248"/>
      <c r="AR550" s="248"/>
      <c r="AS550" s="248"/>
      <c r="AT550" s="248"/>
    </row>
    <row r="551" spans="1:46" ht="15.75" customHeight="1" x14ac:dyDescent="0.2">
      <c r="A551" s="248"/>
      <c r="B551" s="248"/>
      <c r="C551" s="248"/>
      <c r="D551" s="248"/>
      <c r="E551" s="248"/>
      <c r="F551" s="248"/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  <c r="AC551" s="248"/>
      <c r="AD551" s="248"/>
      <c r="AE551" s="248"/>
      <c r="AF551" s="248"/>
      <c r="AG551" s="248"/>
      <c r="AH551" s="248"/>
      <c r="AI551" s="248"/>
      <c r="AJ551" s="248"/>
      <c r="AK551" s="248"/>
      <c r="AL551" s="248"/>
      <c r="AM551" s="248"/>
      <c r="AN551" s="248"/>
      <c r="AO551" s="248"/>
      <c r="AP551" s="248"/>
      <c r="AQ551" s="248"/>
      <c r="AR551" s="248"/>
      <c r="AS551" s="248"/>
      <c r="AT551" s="248"/>
    </row>
    <row r="552" spans="1:46" ht="15.75" customHeight="1" x14ac:dyDescent="0.2">
      <c r="A552" s="248"/>
      <c r="B552" s="248"/>
      <c r="C552" s="248"/>
      <c r="D552" s="248"/>
      <c r="E552" s="248"/>
      <c r="F552" s="248"/>
      <c r="G552" s="248"/>
      <c r="H552" s="24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  <c r="AC552" s="248"/>
      <c r="AD552" s="248"/>
      <c r="AE552" s="248"/>
      <c r="AF552" s="248"/>
      <c r="AG552" s="248"/>
      <c r="AH552" s="248"/>
      <c r="AI552" s="248"/>
      <c r="AJ552" s="248"/>
      <c r="AK552" s="248"/>
      <c r="AL552" s="248"/>
      <c r="AM552" s="248"/>
      <c r="AN552" s="248"/>
      <c r="AO552" s="248"/>
      <c r="AP552" s="248"/>
      <c r="AQ552" s="248"/>
      <c r="AR552" s="248"/>
      <c r="AS552" s="248"/>
      <c r="AT552" s="248"/>
    </row>
    <row r="553" spans="1:46" ht="15.75" customHeight="1" x14ac:dyDescent="0.2">
      <c r="A553" s="248"/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  <c r="AC553" s="248"/>
      <c r="AD553" s="248"/>
      <c r="AE553" s="248"/>
      <c r="AF553" s="248"/>
      <c r="AG553" s="248"/>
      <c r="AH553" s="248"/>
      <c r="AI553" s="248"/>
      <c r="AJ553" s="248"/>
      <c r="AK553" s="248"/>
      <c r="AL553" s="248"/>
      <c r="AM553" s="248"/>
      <c r="AN553" s="248"/>
      <c r="AO553" s="248"/>
      <c r="AP553" s="248"/>
      <c r="AQ553" s="248"/>
      <c r="AR553" s="248"/>
      <c r="AS553" s="248"/>
      <c r="AT553" s="248"/>
    </row>
    <row r="554" spans="1:46" ht="15.75" customHeight="1" x14ac:dyDescent="0.2">
      <c r="A554" s="248"/>
      <c r="B554" s="248"/>
      <c r="C554" s="248"/>
      <c r="D554" s="248"/>
      <c r="E554" s="248"/>
      <c r="F554" s="248"/>
      <c r="G554" s="248"/>
      <c r="H554" s="24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  <c r="AC554" s="248"/>
      <c r="AD554" s="248"/>
      <c r="AE554" s="248"/>
      <c r="AF554" s="248"/>
      <c r="AG554" s="248"/>
      <c r="AH554" s="248"/>
      <c r="AI554" s="248"/>
      <c r="AJ554" s="248"/>
      <c r="AK554" s="248"/>
      <c r="AL554" s="248"/>
      <c r="AM554" s="248"/>
      <c r="AN554" s="248"/>
      <c r="AO554" s="248"/>
      <c r="AP554" s="248"/>
      <c r="AQ554" s="248"/>
      <c r="AR554" s="248"/>
      <c r="AS554" s="248"/>
      <c r="AT554" s="248"/>
    </row>
    <row r="555" spans="1:46" ht="15.75" customHeight="1" x14ac:dyDescent="0.2">
      <c r="A555" s="248"/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  <c r="AA555" s="248"/>
      <c r="AB555" s="248"/>
      <c r="AC555" s="248"/>
      <c r="AD555" s="248"/>
      <c r="AE555" s="248"/>
      <c r="AF555" s="248"/>
      <c r="AG555" s="248"/>
      <c r="AH555" s="248"/>
      <c r="AI555" s="248"/>
      <c r="AJ555" s="248"/>
      <c r="AK555" s="248"/>
      <c r="AL555" s="248"/>
      <c r="AM555" s="248"/>
      <c r="AN555" s="248"/>
      <c r="AO555" s="248"/>
      <c r="AP555" s="248"/>
      <c r="AQ555" s="248"/>
      <c r="AR555" s="248"/>
      <c r="AS555" s="248"/>
      <c r="AT555" s="248"/>
    </row>
    <row r="556" spans="1:46" ht="15.75" customHeight="1" x14ac:dyDescent="0.2">
      <c r="A556" s="248"/>
      <c r="B556" s="248"/>
      <c r="C556" s="248"/>
      <c r="D556" s="248"/>
      <c r="E556" s="248"/>
      <c r="F556" s="248"/>
      <c r="G556" s="248"/>
      <c r="H556" s="248"/>
      <c r="I556" s="248"/>
      <c r="J556" s="248"/>
      <c r="K556" s="248"/>
      <c r="L556" s="248"/>
      <c r="M556" s="248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  <c r="AA556" s="248"/>
      <c r="AB556" s="248"/>
      <c r="AC556" s="248"/>
      <c r="AD556" s="248"/>
      <c r="AE556" s="248"/>
      <c r="AF556" s="248"/>
      <c r="AG556" s="248"/>
      <c r="AH556" s="248"/>
      <c r="AI556" s="248"/>
      <c r="AJ556" s="248"/>
      <c r="AK556" s="248"/>
      <c r="AL556" s="248"/>
      <c r="AM556" s="248"/>
      <c r="AN556" s="248"/>
      <c r="AO556" s="248"/>
      <c r="AP556" s="248"/>
      <c r="AQ556" s="248"/>
      <c r="AR556" s="248"/>
      <c r="AS556" s="248"/>
      <c r="AT556" s="248"/>
    </row>
    <row r="557" spans="1:46" ht="15.75" customHeight="1" x14ac:dyDescent="0.2">
      <c r="A557" s="248"/>
      <c r="B557" s="248"/>
      <c r="C557" s="248"/>
      <c r="D557" s="248"/>
      <c r="E557" s="248"/>
      <c r="F557" s="248"/>
      <c r="G557" s="248"/>
      <c r="H557" s="24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  <c r="AC557" s="248"/>
      <c r="AD557" s="248"/>
      <c r="AE557" s="248"/>
      <c r="AF557" s="248"/>
      <c r="AG557" s="248"/>
      <c r="AH557" s="248"/>
      <c r="AI557" s="248"/>
      <c r="AJ557" s="248"/>
      <c r="AK557" s="248"/>
      <c r="AL557" s="248"/>
      <c r="AM557" s="248"/>
      <c r="AN557" s="248"/>
      <c r="AO557" s="248"/>
      <c r="AP557" s="248"/>
      <c r="AQ557" s="248"/>
      <c r="AR557" s="248"/>
      <c r="AS557" s="248"/>
      <c r="AT557" s="248"/>
    </row>
    <row r="558" spans="1:46" ht="15.75" customHeight="1" x14ac:dyDescent="0.2">
      <c r="A558" s="248"/>
      <c r="B558" s="248"/>
      <c r="C558" s="248"/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  <c r="AC558" s="248"/>
      <c r="AD558" s="248"/>
      <c r="AE558" s="248"/>
      <c r="AF558" s="248"/>
      <c r="AG558" s="248"/>
      <c r="AH558" s="248"/>
      <c r="AI558" s="248"/>
      <c r="AJ558" s="248"/>
      <c r="AK558" s="248"/>
      <c r="AL558" s="248"/>
      <c r="AM558" s="248"/>
      <c r="AN558" s="248"/>
      <c r="AO558" s="248"/>
      <c r="AP558" s="248"/>
      <c r="AQ558" s="248"/>
      <c r="AR558" s="248"/>
      <c r="AS558" s="248"/>
      <c r="AT558" s="248"/>
    </row>
    <row r="559" spans="1:46" ht="15.75" customHeight="1" x14ac:dyDescent="0.2">
      <c r="A559" s="248"/>
      <c r="B559" s="248"/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  <c r="AC559" s="248"/>
      <c r="AD559" s="248"/>
      <c r="AE559" s="248"/>
      <c r="AF559" s="248"/>
      <c r="AG559" s="248"/>
      <c r="AH559" s="248"/>
      <c r="AI559" s="248"/>
      <c r="AJ559" s="248"/>
      <c r="AK559" s="248"/>
      <c r="AL559" s="248"/>
      <c r="AM559" s="248"/>
      <c r="AN559" s="248"/>
      <c r="AO559" s="248"/>
      <c r="AP559" s="248"/>
      <c r="AQ559" s="248"/>
      <c r="AR559" s="248"/>
      <c r="AS559" s="248"/>
      <c r="AT559" s="248"/>
    </row>
    <row r="560" spans="1:46" ht="15.75" customHeight="1" x14ac:dyDescent="0.2">
      <c r="A560" s="248"/>
      <c r="B560" s="248"/>
      <c r="C560" s="248"/>
      <c r="D560" s="248"/>
      <c r="E560" s="248"/>
      <c r="F560" s="248"/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  <c r="AC560" s="248"/>
      <c r="AD560" s="248"/>
      <c r="AE560" s="248"/>
      <c r="AF560" s="248"/>
      <c r="AG560" s="248"/>
      <c r="AH560" s="248"/>
      <c r="AI560" s="248"/>
      <c r="AJ560" s="248"/>
      <c r="AK560" s="248"/>
      <c r="AL560" s="248"/>
      <c r="AM560" s="248"/>
      <c r="AN560" s="248"/>
      <c r="AO560" s="248"/>
      <c r="AP560" s="248"/>
      <c r="AQ560" s="248"/>
      <c r="AR560" s="248"/>
      <c r="AS560" s="248"/>
      <c r="AT560" s="248"/>
    </row>
    <row r="561" spans="1:46" ht="15.75" customHeight="1" x14ac:dyDescent="0.2">
      <c r="A561" s="248"/>
      <c r="B561" s="248"/>
      <c r="C561" s="248"/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  <c r="AC561" s="248"/>
      <c r="AD561" s="248"/>
      <c r="AE561" s="248"/>
      <c r="AF561" s="248"/>
      <c r="AG561" s="248"/>
      <c r="AH561" s="248"/>
      <c r="AI561" s="248"/>
      <c r="AJ561" s="248"/>
      <c r="AK561" s="248"/>
      <c r="AL561" s="248"/>
      <c r="AM561" s="248"/>
      <c r="AN561" s="248"/>
      <c r="AO561" s="248"/>
      <c r="AP561" s="248"/>
      <c r="AQ561" s="248"/>
      <c r="AR561" s="248"/>
      <c r="AS561" s="248"/>
      <c r="AT561" s="248"/>
    </row>
    <row r="562" spans="1:46" ht="15.75" customHeight="1" x14ac:dyDescent="0.2">
      <c r="A562" s="248"/>
      <c r="B562" s="248"/>
      <c r="C562" s="248"/>
      <c r="D562" s="248"/>
      <c r="E562" s="248"/>
      <c r="F562" s="248"/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  <c r="AC562" s="248"/>
      <c r="AD562" s="248"/>
      <c r="AE562" s="248"/>
      <c r="AF562" s="248"/>
      <c r="AG562" s="248"/>
      <c r="AH562" s="248"/>
      <c r="AI562" s="248"/>
      <c r="AJ562" s="248"/>
      <c r="AK562" s="248"/>
      <c r="AL562" s="248"/>
      <c r="AM562" s="248"/>
      <c r="AN562" s="248"/>
      <c r="AO562" s="248"/>
      <c r="AP562" s="248"/>
      <c r="AQ562" s="248"/>
      <c r="AR562" s="248"/>
      <c r="AS562" s="248"/>
      <c r="AT562" s="248"/>
    </row>
    <row r="563" spans="1:46" ht="15.75" customHeight="1" x14ac:dyDescent="0.2">
      <c r="A563" s="248"/>
      <c r="B563" s="248"/>
      <c r="C563" s="248"/>
      <c r="D563" s="248"/>
      <c r="E563" s="248"/>
      <c r="F563" s="248"/>
      <c r="G563" s="248"/>
      <c r="H563" s="248"/>
      <c r="I563" s="248"/>
      <c r="J563" s="248"/>
      <c r="K563" s="248"/>
      <c r="L563" s="248"/>
      <c r="M563" s="248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  <c r="AA563" s="248"/>
      <c r="AB563" s="248"/>
      <c r="AC563" s="248"/>
      <c r="AD563" s="248"/>
      <c r="AE563" s="248"/>
      <c r="AF563" s="248"/>
      <c r="AG563" s="248"/>
      <c r="AH563" s="248"/>
      <c r="AI563" s="248"/>
      <c r="AJ563" s="248"/>
      <c r="AK563" s="248"/>
      <c r="AL563" s="248"/>
      <c r="AM563" s="248"/>
      <c r="AN563" s="248"/>
      <c r="AO563" s="248"/>
      <c r="AP563" s="248"/>
      <c r="AQ563" s="248"/>
      <c r="AR563" s="248"/>
      <c r="AS563" s="248"/>
      <c r="AT563" s="248"/>
    </row>
    <row r="564" spans="1:46" ht="15.75" customHeight="1" x14ac:dyDescent="0.2">
      <c r="A564" s="248"/>
      <c r="B564" s="248"/>
      <c r="C564" s="248"/>
      <c r="D564" s="248"/>
      <c r="E564" s="248"/>
      <c r="F564" s="248"/>
      <c r="G564" s="248"/>
      <c r="H564" s="24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  <c r="AC564" s="248"/>
      <c r="AD564" s="248"/>
      <c r="AE564" s="248"/>
      <c r="AF564" s="248"/>
      <c r="AG564" s="248"/>
      <c r="AH564" s="248"/>
      <c r="AI564" s="248"/>
      <c r="AJ564" s="248"/>
      <c r="AK564" s="248"/>
      <c r="AL564" s="248"/>
      <c r="AM564" s="248"/>
      <c r="AN564" s="248"/>
      <c r="AO564" s="248"/>
      <c r="AP564" s="248"/>
      <c r="AQ564" s="248"/>
      <c r="AR564" s="248"/>
      <c r="AS564" s="248"/>
      <c r="AT564" s="248"/>
    </row>
    <row r="565" spans="1:46" ht="15.75" customHeight="1" x14ac:dyDescent="0.2">
      <c r="A565" s="248"/>
      <c r="B565" s="248"/>
      <c r="C565" s="248"/>
      <c r="D565" s="248"/>
      <c r="E565" s="248"/>
      <c r="F565" s="248"/>
      <c r="G565" s="248"/>
      <c r="H565" s="24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  <c r="AA565" s="248"/>
      <c r="AB565" s="248"/>
      <c r="AC565" s="248"/>
      <c r="AD565" s="248"/>
      <c r="AE565" s="248"/>
      <c r="AF565" s="248"/>
      <c r="AG565" s="248"/>
      <c r="AH565" s="248"/>
      <c r="AI565" s="248"/>
      <c r="AJ565" s="248"/>
      <c r="AK565" s="248"/>
      <c r="AL565" s="248"/>
      <c r="AM565" s="248"/>
      <c r="AN565" s="248"/>
      <c r="AO565" s="248"/>
      <c r="AP565" s="248"/>
      <c r="AQ565" s="248"/>
      <c r="AR565" s="248"/>
      <c r="AS565" s="248"/>
      <c r="AT565" s="248"/>
    </row>
    <row r="566" spans="1:46" ht="15.75" customHeight="1" x14ac:dyDescent="0.2">
      <c r="A566" s="248"/>
      <c r="B566" s="248"/>
      <c r="C566" s="248"/>
      <c r="D566" s="248"/>
      <c r="E566" s="248"/>
      <c r="F566" s="248"/>
      <c r="G566" s="248"/>
      <c r="H566" s="248"/>
      <c r="I566" s="248"/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  <c r="AC566" s="248"/>
      <c r="AD566" s="248"/>
      <c r="AE566" s="248"/>
      <c r="AF566" s="248"/>
      <c r="AG566" s="248"/>
      <c r="AH566" s="248"/>
      <c r="AI566" s="248"/>
      <c r="AJ566" s="248"/>
      <c r="AK566" s="248"/>
      <c r="AL566" s="248"/>
      <c r="AM566" s="248"/>
      <c r="AN566" s="248"/>
      <c r="AO566" s="248"/>
      <c r="AP566" s="248"/>
      <c r="AQ566" s="248"/>
      <c r="AR566" s="248"/>
      <c r="AS566" s="248"/>
      <c r="AT566" s="248"/>
    </row>
    <row r="567" spans="1:46" ht="15.75" customHeight="1" x14ac:dyDescent="0.2">
      <c r="A567" s="248"/>
      <c r="B567" s="248"/>
      <c r="C567" s="248"/>
      <c r="D567" s="248"/>
      <c r="E567" s="248"/>
      <c r="F567" s="248"/>
      <c r="G567" s="248"/>
      <c r="H567" s="248"/>
      <c r="I567" s="248"/>
      <c r="J567" s="248"/>
      <c r="K567" s="248"/>
      <c r="L567" s="248"/>
      <c r="M567" s="248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  <c r="AA567" s="248"/>
      <c r="AB567" s="248"/>
      <c r="AC567" s="248"/>
      <c r="AD567" s="248"/>
      <c r="AE567" s="248"/>
      <c r="AF567" s="248"/>
      <c r="AG567" s="248"/>
      <c r="AH567" s="248"/>
      <c r="AI567" s="248"/>
      <c r="AJ567" s="248"/>
      <c r="AK567" s="248"/>
      <c r="AL567" s="248"/>
      <c r="AM567" s="248"/>
      <c r="AN567" s="248"/>
      <c r="AO567" s="248"/>
      <c r="AP567" s="248"/>
      <c r="AQ567" s="248"/>
      <c r="AR567" s="248"/>
      <c r="AS567" s="248"/>
      <c r="AT567" s="248"/>
    </row>
    <row r="568" spans="1:46" ht="15.75" customHeight="1" x14ac:dyDescent="0.2">
      <c r="A568" s="248"/>
      <c r="B568" s="248"/>
      <c r="C568" s="248"/>
      <c r="D568" s="248"/>
      <c r="E568" s="248"/>
      <c r="F568" s="248"/>
      <c r="G568" s="248"/>
      <c r="H568" s="248"/>
      <c r="I568" s="248"/>
      <c r="J568" s="248"/>
      <c r="K568" s="248"/>
      <c r="L568" s="248"/>
      <c r="M568" s="248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  <c r="AA568" s="248"/>
      <c r="AB568" s="248"/>
      <c r="AC568" s="248"/>
      <c r="AD568" s="248"/>
      <c r="AE568" s="248"/>
      <c r="AF568" s="248"/>
      <c r="AG568" s="248"/>
      <c r="AH568" s="248"/>
      <c r="AI568" s="248"/>
      <c r="AJ568" s="248"/>
      <c r="AK568" s="248"/>
      <c r="AL568" s="248"/>
      <c r="AM568" s="248"/>
      <c r="AN568" s="248"/>
      <c r="AO568" s="248"/>
      <c r="AP568" s="248"/>
      <c r="AQ568" s="248"/>
      <c r="AR568" s="248"/>
      <c r="AS568" s="248"/>
      <c r="AT568" s="248"/>
    </row>
    <row r="569" spans="1:46" ht="15.75" customHeight="1" x14ac:dyDescent="0.2">
      <c r="A569" s="248"/>
      <c r="B569" s="248"/>
      <c r="C569" s="248"/>
      <c r="D569" s="248"/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  <c r="AC569" s="248"/>
      <c r="AD569" s="248"/>
      <c r="AE569" s="248"/>
      <c r="AF569" s="248"/>
      <c r="AG569" s="248"/>
      <c r="AH569" s="248"/>
      <c r="AI569" s="248"/>
      <c r="AJ569" s="248"/>
      <c r="AK569" s="248"/>
      <c r="AL569" s="248"/>
      <c r="AM569" s="248"/>
      <c r="AN569" s="248"/>
      <c r="AO569" s="248"/>
      <c r="AP569" s="248"/>
      <c r="AQ569" s="248"/>
      <c r="AR569" s="248"/>
      <c r="AS569" s="248"/>
      <c r="AT569" s="248"/>
    </row>
    <row r="570" spans="1:46" ht="15.75" customHeight="1" x14ac:dyDescent="0.2">
      <c r="A570" s="248"/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248"/>
      <c r="M570" s="248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  <c r="AC570" s="248"/>
      <c r="AD570" s="248"/>
      <c r="AE570" s="248"/>
      <c r="AF570" s="248"/>
      <c r="AG570" s="248"/>
      <c r="AH570" s="248"/>
      <c r="AI570" s="248"/>
      <c r="AJ570" s="248"/>
      <c r="AK570" s="248"/>
      <c r="AL570" s="248"/>
      <c r="AM570" s="248"/>
      <c r="AN570" s="248"/>
      <c r="AO570" s="248"/>
      <c r="AP570" s="248"/>
      <c r="AQ570" s="248"/>
      <c r="AR570" s="248"/>
      <c r="AS570" s="248"/>
      <c r="AT570" s="248"/>
    </row>
    <row r="571" spans="1:46" ht="15.75" customHeight="1" x14ac:dyDescent="0.2">
      <c r="A571" s="248"/>
      <c r="B571" s="248"/>
      <c r="C571" s="248"/>
      <c r="D571" s="248"/>
      <c r="E571" s="248"/>
      <c r="F571" s="248"/>
      <c r="G571" s="248"/>
      <c r="H571" s="248"/>
      <c r="I571" s="248"/>
      <c r="J571" s="248"/>
      <c r="K571" s="248"/>
      <c r="L571" s="248"/>
      <c r="M571" s="248"/>
      <c r="N571" s="248"/>
      <c r="O571" s="248"/>
      <c r="P571" s="248"/>
      <c r="Q571" s="248"/>
      <c r="R571" s="248"/>
      <c r="S571" s="248"/>
      <c r="T571" s="248"/>
      <c r="U571" s="248"/>
      <c r="V571" s="248"/>
      <c r="W571" s="248"/>
      <c r="X571" s="248"/>
      <c r="Y571" s="248"/>
      <c r="Z571" s="248"/>
      <c r="AA571" s="248"/>
      <c r="AB571" s="248"/>
      <c r="AC571" s="248"/>
      <c r="AD571" s="248"/>
      <c r="AE571" s="248"/>
      <c r="AF571" s="248"/>
      <c r="AG571" s="248"/>
      <c r="AH571" s="248"/>
      <c r="AI571" s="248"/>
      <c r="AJ571" s="248"/>
      <c r="AK571" s="248"/>
      <c r="AL571" s="248"/>
      <c r="AM571" s="248"/>
      <c r="AN571" s="248"/>
      <c r="AO571" s="248"/>
      <c r="AP571" s="248"/>
      <c r="AQ571" s="248"/>
      <c r="AR571" s="248"/>
      <c r="AS571" s="248"/>
      <c r="AT571" s="248"/>
    </row>
    <row r="572" spans="1:46" ht="15.75" customHeight="1" x14ac:dyDescent="0.2">
      <c r="A572" s="248"/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8"/>
      <c r="AL572" s="248"/>
      <c r="AM572" s="248"/>
      <c r="AN572" s="248"/>
      <c r="AO572" s="248"/>
      <c r="AP572" s="248"/>
      <c r="AQ572" s="248"/>
      <c r="AR572" s="248"/>
      <c r="AS572" s="248"/>
      <c r="AT572" s="248"/>
    </row>
    <row r="573" spans="1:46" ht="15.75" customHeight="1" x14ac:dyDescent="0.2">
      <c r="A573" s="248"/>
      <c r="B573" s="248"/>
      <c r="C573" s="248"/>
      <c r="D573" s="248"/>
      <c r="E573" s="248"/>
      <c r="F573" s="248"/>
      <c r="G573" s="248"/>
      <c r="H573" s="248"/>
      <c r="I573" s="248"/>
      <c r="J573" s="248"/>
      <c r="K573" s="248"/>
      <c r="L573" s="248"/>
      <c r="M573" s="248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  <c r="AA573" s="248"/>
      <c r="AB573" s="248"/>
      <c r="AC573" s="248"/>
      <c r="AD573" s="248"/>
      <c r="AE573" s="248"/>
      <c r="AF573" s="248"/>
      <c r="AG573" s="248"/>
      <c r="AH573" s="248"/>
      <c r="AI573" s="248"/>
      <c r="AJ573" s="248"/>
      <c r="AK573" s="248"/>
      <c r="AL573" s="248"/>
      <c r="AM573" s="248"/>
      <c r="AN573" s="248"/>
      <c r="AO573" s="248"/>
      <c r="AP573" s="248"/>
      <c r="AQ573" s="248"/>
      <c r="AR573" s="248"/>
      <c r="AS573" s="248"/>
      <c r="AT573" s="248"/>
    </row>
    <row r="574" spans="1:46" ht="15.75" customHeight="1" x14ac:dyDescent="0.2">
      <c r="A574" s="248"/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  <c r="L574" s="248"/>
      <c r="M574" s="248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  <c r="AA574" s="248"/>
      <c r="AB574" s="248"/>
      <c r="AC574" s="248"/>
      <c r="AD574" s="248"/>
      <c r="AE574" s="248"/>
      <c r="AF574" s="248"/>
      <c r="AG574" s="248"/>
      <c r="AH574" s="248"/>
      <c r="AI574" s="248"/>
      <c r="AJ574" s="248"/>
      <c r="AK574" s="248"/>
      <c r="AL574" s="248"/>
      <c r="AM574" s="248"/>
      <c r="AN574" s="248"/>
      <c r="AO574" s="248"/>
      <c r="AP574" s="248"/>
      <c r="AQ574" s="248"/>
      <c r="AR574" s="248"/>
      <c r="AS574" s="248"/>
      <c r="AT574" s="248"/>
    </row>
    <row r="575" spans="1:46" ht="15.75" customHeight="1" x14ac:dyDescent="0.2">
      <c r="A575" s="248"/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  <c r="AA575" s="248"/>
      <c r="AB575" s="248"/>
      <c r="AC575" s="248"/>
      <c r="AD575" s="248"/>
      <c r="AE575" s="248"/>
      <c r="AF575" s="248"/>
      <c r="AG575" s="248"/>
      <c r="AH575" s="248"/>
      <c r="AI575" s="248"/>
      <c r="AJ575" s="248"/>
      <c r="AK575" s="248"/>
      <c r="AL575" s="248"/>
      <c r="AM575" s="248"/>
      <c r="AN575" s="248"/>
      <c r="AO575" s="248"/>
      <c r="AP575" s="248"/>
      <c r="AQ575" s="248"/>
      <c r="AR575" s="248"/>
      <c r="AS575" s="248"/>
      <c r="AT575" s="248"/>
    </row>
    <row r="576" spans="1:46" ht="15.75" customHeight="1" x14ac:dyDescent="0.2">
      <c r="A576" s="248"/>
      <c r="B576" s="248"/>
      <c r="C576" s="248"/>
      <c r="D576" s="248"/>
      <c r="E576" s="248"/>
      <c r="F576" s="248"/>
      <c r="G576" s="248"/>
      <c r="H576" s="248"/>
      <c r="I576" s="248"/>
      <c r="J576" s="248"/>
      <c r="K576" s="248"/>
      <c r="L576" s="248"/>
      <c r="M576" s="248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  <c r="AA576" s="248"/>
      <c r="AB576" s="248"/>
      <c r="AC576" s="248"/>
      <c r="AD576" s="248"/>
      <c r="AE576" s="248"/>
      <c r="AF576" s="248"/>
      <c r="AG576" s="248"/>
      <c r="AH576" s="248"/>
      <c r="AI576" s="248"/>
      <c r="AJ576" s="248"/>
      <c r="AK576" s="248"/>
      <c r="AL576" s="248"/>
      <c r="AM576" s="248"/>
      <c r="AN576" s="248"/>
      <c r="AO576" s="248"/>
      <c r="AP576" s="248"/>
      <c r="AQ576" s="248"/>
      <c r="AR576" s="248"/>
      <c r="AS576" s="248"/>
      <c r="AT576" s="248"/>
    </row>
    <row r="577" spans="1:46" ht="15.75" customHeight="1" x14ac:dyDescent="0.2">
      <c r="A577" s="248"/>
      <c r="B577" s="248"/>
      <c r="C577" s="248"/>
      <c r="D577" s="248"/>
      <c r="E577" s="248"/>
      <c r="F577" s="248"/>
      <c r="G577" s="248"/>
      <c r="H577" s="248"/>
      <c r="I577" s="248"/>
      <c r="J577" s="248"/>
      <c r="K577" s="248"/>
      <c r="L577" s="248"/>
      <c r="M577" s="248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  <c r="AA577" s="248"/>
      <c r="AB577" s="248"/>
      <c r="AC577" s="248"/>
      <c r="AD577" s="248"/>
      <c r="AE577" s="248"/>
      <c r="AF577" s="248"/>
      <c r="AG577" s="248"/>
      <c r="AH577" s="248"/>
      <c r="AI577" s="248"/>
      <c r="AJ577" s="248"/>
      <c r="AK577" s="248"/>
      <c r="AL577" s="248"/>
      <c r="AM577" s="248"/>
      <c r="AN577" s="248"/>
      <c r="AO577" s="248"/>
      <c r="AP577" s="248"/>
      <c r="AQ577" s="248"/>
      <c r="AR577" s="248"/>
      <c r="AS577" s="248"/>
      <c r="AT577" s="248"/>
    </row>
    <row r="578" spans="1:46" ht="15.75" customHeight="1" x14ac:dyDescent="0.2">
      <c r="A578" s="248"/>
      <c r="B578" s="248"/>
      <c r="C578" s="248"/>
      <c r="D578" s="248"/>
      <c r="E578" s="248"/>
      <c r="F578" s="248"/>
      <c r="G578" s="248"/>
      <c r="H578" s="248"/>
      <c r="I578" s="248"/>
      <c r="J578" s="248"/>
      <c r="K578" s="248"/>
      <c r="L578" s="248"/>
      <c r="M578" s="248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  <c r="AA578" s="248"/>
      <c r="AB578" s="248"/>
      <c r="AC578" s="248"/>
      <c r="AD578" s="248"/>
      <c r="AE578" s="248"/>
      <c r="AF578" s="248"/>
      <c r="AG578" s="248"/>
      <c r="AH578" s="248"/>
      <c r="AI578" s="248"/>
      <c r="AJ578" s="248"/>
      <c r="AK578" s="248"/>
      <c r="AL578" s="248"/>
      <c r="AM578" s="248"/>
      <c r="AN578" s="248"/>
      <c r="AO578" s="248"/>
      <c r="AP578" s="248"/>
      <c r="AQ578" s="248"/>
      <c r="AR578" s="248"/>
      <c r="AS578" s="248"/>
      <c r="AT578" s="248"/>
    </row>
    <row r="579" spans="1:46" ht="15.75" customHeight="1" x14ac:dyDescent="0.2">
      <c r="A579" s="248"/>
      <c r="B579" s="248"/>
      <c r="C579" s="248"/>
      <c r="D579" s="248"/>
      <c r="E579" s="248"/>
      <c r="F579" s="248"/>
      <c r="G579" s="248"/>
      <c r="H579" s="248"/>
      <c r="I579" s="248"/>
      <c r="J579" s="248"/>
      <c r="K579" s="248"/>
      <c r="L579" s="248"/>
      <c r="M579" s="248"/>
      <c r="N579" s="248"/>
      <c r="O579" s="248"/>
      <c r="P579" s="248"/>
      <c r="Q579" s="248"/>
      <c r="R579" s="248"/>
      <c r="S579" s="248"/>
      <c r="T579" s="248"/>
      <c r="U579" s="248"/>
      <c r="V579" s="248"/>
      <c r="W579" s="248"/>
      <c r="X579" s="248"/>
      <c r="Y579" s="248"/>
      <c r="Z579" s="248"/>
      <c r="AA579" s="248"/>
      <c r="AB579" s="248"/>
      <c r="AC579" s="248"/>
      <c r="AD579" s="248"/>
      <c r="AE579" s="248"/>
      <c r="AF579" s="248"/>
      <c r="AG579" s="248"/>
      <c r="AH579" s="248"/>
      <c r="AI579" s="248"/>
      <c r="AJ579" s="248"/>
      <c r="AK579" s="248"/>
      <c r="AL579" s="248"/>
      <c r="AM579" s="248"/>
      <c r="AN579" s="248"/>
      <c r="AO579" s="248"/>
      <c r="AP579" s="248"/>
      <c r="AQ579" s="248"/>
      <c r="AR579" s="248"/>
      <c r="AS579" s="248"/>
      <c r="AT579" s="248"/>
    </row>
    <row r="580" spans="1:46" ht="15.75" customHeight="1" x14ac:dyDescent="0.2">
      <c r="A580" s="248"/>
      <c r="B580" s="248"/>
      <c r="C580" s="248"/>
      <c r="D580" s="248"/>
      <c r="E580" s="248"/>
      <c r="F580" s="248"/>
      <c r="G580" s="248"/>
      <c r="H580" s="248"/>
      <c r="I580" s="248"/>
      <c r="J580" s="248"/>
      <c r="K580" s="248"/>
      <c r="L580" s="248"/>
      <c r="M580" s="248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  <c r="AA580" s="248"/>
      <c r="AB580" s="248"/>
      <c r="AC580" s="248"/>
      <c r="AD580" s="248"/>
      <c r="AE580" s="248"/>
      <c r="AF580" s="248"/>
      <c r="AG580" s="248"/>
      <c r="AH580" s="248"/>
      <c r="AI580" s="248"/>
      <c r="AJ580" s="248"/>
      <c r="AK580" s="248"/>
      <c r="AL580" s="248"/>
      <c r="AM580" s="248"/>
      <c r="AN580" s="248"/>
      <c r="AO580" s="248"/>
      <c r="AP580" s="248"/>
      <c r="AQ580" s="248"/>
      <c r="AR580" s="248"/>
      <c r="AS580" s="248"/>
      <c r="AT580" s="248"/>
    </row>
    <row r="581" spans="1:46" ht="15.75" customHeight="1" x14ac:dyDescent="0.2">
      <c r="A581" s="248"/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  <c r="AA581" s="248"/>
      <c r="AB581" s="248"/>
      <c r="AC581" s="248"/>
      <c r="AD581" s="248"/>
      <c r="AE581" s="248"/>
      <c r="AF581" s="248"/>
      <c r="AG581" s="248"/>
      <c r="AH581" s="248"/>
      <c r="AI581" s="248"/>
      <c r="AJ581" s="248"/>
      <c r="AK581" s="248"/>
      <c r="AL581" s="248"/>
      <c r="AM581" s="248"/>
      <c r="AN581" s="248"/>
      <c r="AO581" s="248"/>
      <c r="AP581" s="248"/>
      <c r="AQ581" s="248"/>
      <c r="AR581" s="248"/>
      <c r="AS581" s="248"/>
      <c r="AT581" s="248"/>
    </row>
    <row r="582" spans="1:46" ht="15.75" customHeight="1" x14ac:dyDescent="0.2">
      <c r="A582" s="248"/>
      <c r="B582" s="248"/>
      <c r="C582" s="248"/>
      <c r="D582" s="248"/>
      <c r="E582" s="248"/>
      <c r="F582" s="248"/>
      <c r="G582" s="248"/>
      <c r="H582" s="248"/>
      <c r="I582" s="248"/>
      <c r="J582" s="248"/>
      <c r="K582" s="248"/>
      <c r="L582" s="248"/>
      <c r="M582" s="248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  <c r="AA582" s="248"/>
      <c r="AB582" s="248"/>
      <c r="AC582" s="248"/>
      <c r="AD582" s="248"/>
      <c r="AE582" s="248"/>
      <c r="AF582" s="248"/>
      <c r="AG582" s="248"/>
      <c r="AH582" s="248"/>
      <c r="AI582" s="248"/>
      <c r="AJ582" s="248"/>
      <c r="AK582" s="248"/>
      <c r="AL582" s="248"/>
      <c r="AM582" s="248"/>
      <c r="AN582" s="248"/>
      <c r="AO582" s="248"/>
      <c r="AP582" s="248"/>
      <c r="AQ582" s="248"/>
      <c r="AR582" s="248"/>
      <c r="AS582" s="248"/>
      <c r="AT582" s="248"/>
    </row>
    <row r="583" spans="1:46" ht="15.75" customHeight="1" x14ac:dyDescent="0.2">
      <c r="A583" s="248"/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248"/>
      <c r="M583" s="248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  <c r="AA583" s="248"/>
      <c r="AB583" s="248"/>
      <c r="AC583" s="248"/>
      <c r="AD583" s="248"/>
      <c r="AE583" s="248"/>
      <c r="AF583" s="248"/>
      <c r="AG583" s="248"/>
      <c r="AH583" s="248"/>
      <c r="AI583" s="248"/>
      <c r="AJ583" s="248"/>
      <c r="AK583" s="248"/>
      <c r="AL583" s="248"/>
      <c r="AM583" s="248"/>
      <c r="AN583" s="248"/>
      <c r="AO583" s="248"/>
      <c r="AP583" s="248"/>
      <c r="AQ583" s="248"/>
      <c r="AR583" s="248"/>
      <c r="AS583" s="248"/>
      <c r="AT583" s="248"/>
    </row>
    <row r="584" spans="1:46" ht="15.75" customHeight="1" x14ac:dyDescent="0.2">
      <c r="A584" s="248"/>
      <c r="B584" s="248"/>
      <c r="C584" s="248"/>
      <c r="D584" s="248"/>
      <c r="E584" s="248"/>
      <c r="F584" s="248"/>
      <c r="G584" s="248"/>
      <c r="H584" s="248"/>
      <c r="I584" s="248"/>
      <c r="J584" s="248"/>
      <c r="K584" s="248"/>
      <c r="L584" s="248"/>
      <c r="M584" s="248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  <c r="AA584" s="248"/>
      <c r="AB584" s="248"/>
      <c r="AC584" s="248"/>
      <c r="AD584" s="248"/>
      <c r="AE584" s="248"/>
      <c r="AF584" s="248"/>
      <c r="AG584" s="248"/>
      <c r="AH584" s="248"/>
      <c r="AI584" s="248"/>
      <c r="AJ584" s="248"/>
      <c r="AK584" s="248"/>
      <c r="AL584" s="248"/>
      <c r="AM584" s="248"/>
      <c r="AN584" s="248"/>
      <c r="AO584" s="248"/>
      <c r="AP584" s="248"/>
      <c r="AQ584" s="248"/>
      <c r="AR584" s="248"/>
      <c r="AS584" s="248"/>
      <c r="AT584" s="248"/>
    </row>
    <row r="585" spans="1:46" ht="15.75" customHeight="1" x14ac:dyDescent="0.2">
      <c r="A585" s="248"/>
      <c r="B585" s="248"/>
      <c r="C585" s="248"/>
      <c r="D585" s="248"/>
      <c r="E585" s="248"/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  <c r="AC585" s="248"/>
      <c r="AD585" s="248"/>
      <c r="AE585" s="248"/>
      <c r="AF585" s="248"/>
      <c r="AG585" s="248"/>
      <c r="AH585" s="248"/>
      <c r="AI585" s="248"/>
      <c r="AJ585" s="248"/>
      <c r="AK585" s="248"/>
      <c r="AL585" s="248"/>
      <c r="AM585" s="248"/>
      <c r="AN585" s="248"/>
      <c r="AO585" s="248"/>
      <c r="AP585" s="248"/>
      <c r="AQ585" s="248"/>
      <c r="AR585" s="248"/>
      <c r="AS585" s="248"/>
      <c r="AT585" s="248"/>
    </row>
    <row r="586" spans="1:46" ht="15.75" customHeight="1" x14ac:dyDescent="0.2">
      <c r="A586" s="248"/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  <c r="AA586" s="248"/>
      <c r="AB586" s="248"/>
      <c r="AC586" s="248"/>
      <c r="AD586" s="248"/>
      <c r="AE586" s="248"/>
      <c r="AF586" s="248"/>
      <c r="AG586" s="248"/>
      <c r="AH586" s="248"/>
      <c r="AI586" s="248"/>
      <c r="AJ586" s="248"/>
      <c r="AK586" s="248"/>
      <c r="AL586" s="248"/>
      <c r="AM586" s="248"/>
      <c r="AN586" s="248"/>
      <c r="AO586" s="248"/>
      <c r="AP586" s="248"/>
      <c r="AQ586" s="248"/>
      <c r="AR586" s="248"/>
      <c r="AS586" s="248"/>
      <c r="AT586" s="248"/>
    </row>
    <row r="587" spans="1:46" ht="15.75" customHeight="1" x14ac:dyDescent="0.2">
      <c r="A587" s="248"/>
      <c r="B587" s="248"/>
      <c r="C587" s="248"/>
      <c r="D587" s="248"/>
      <c r="E587" s="248"/>
      <c r="F587" s="248"/>
      <c r="G587" s="248"/>
      <c r="H587" s="248"/>
      <c r="I587" s="248"/>
      <c r="J587" s="248"/>
      <c r="K587" s="248"/>
      <c r="L587" s="248"/>
      <c r="M587" s="248"/>
      <c r="N587" s="248"/>
      <c r="O587" s="248"/>
      <c r="P587" s="248"/>
      <c r="Q587" s="248"/>
      <c r="R587" s="248"/>
      <c r="S587" s="248"/>
      <c r="T587" s="248"/>
      <c r="U587" s="248"/>
      <c r="V587" s="248"/>
      <c r="W587" s="248"/>
      <c r="X587" s="248"/>
      <c r="Y587" s="248"/>
      <c r="Z587" s="248"/>
      <c r="AA587" s="248"/>
      <c r="AB587" s="248"/>
      <c r="AC587" s="248"/>
      <c r="AD587" s="248"/>
      <c r="AE587" s="248"/>
      <c r="AF587" s="248"/>
      <c r="AG587" s="248"/>
      <c r="AH587" s="248"/>
      <c r="AI587" s="248"/>
      <c r="AJ587" s="248"/>
      <c r="AK587" s="248"/>
      <c r="AL587" s="248"/>
      <c r="AM587" s="248"/>
      <c r="AN587" s="248"/>
      <c r="AO587" s="248"/>
      <c r="AP587" s="248"/>
      <c r="AQ587" s="248"/>
      <c r="AR587" s="248"/>
      <c r="AS587" s="248"/>
      <c r="AT587" s="248"/>
    </row>
    <row r="588" spans="1:46" ht="15.75" customHeight="1" x14ac:dyDescent="0.2">
      <c r="A588" s="248"/>
      <c r="B588" s="248"/>
      <c r="C588" s="248"/>
      <c r="D588" s="248"/>
      <c r="E588" s="248"/>
      <c r="F588" s="248"/>
      <c r="G588" s="248"/>
      <c r="H588" s="248"/>
      <c r="I588" s="248"/>
      <c r="J588" s="248"/>
      <c r="K588" s="248"/>
      <c r="L588" s="248"/>
      <c r="M588" s="248"/>
      <c r="N588" s="248"/>
      <c r="O588" s="248"/>
      <c r="P588" s="248"/>
      <c r="Q588" s="248"/>
      <c r="R588" s="248"/>
      <c r="S588" s="248"/>
      <c r="T588" s="248"/>
      <c r="U588" s="248"/>
      <c r="V588" s="248"/>
      <c r="W588" s="248"/>
      <c r="X588" s="248"/>
      <c r="Y588" s="248"/>
      <c r="Z588" s="248"/>
      <c r="AA588" s="248"/>
      <c r="AB588" s="248"/>
      <c r="AC588" s="248"/>
      <c r="AD588" s="248"/>
      <c r="AE588" s="248"/>
      <c r="AF588" s="248"/>
      <c r="AG588" s="248"/>
      <c r="AH588" s="248"/>
      <c r="AI588" s="248"/>
      <c r="AJ588" s="248"/>
      <c r="AK588" s="248"/>
      <c r="AL588" s="248"/>
      <c r="AM588" s="248"/>
      <c r="AN588" s="248"/>
      <c r="AO588" s="248"/>
      <c r="AP588" s="248"/>
      <c r="AQ588" s="248"/>
      <c r="AR588" s="248"/>
      <c r="AS588" s="248"/>
      <c r="AT588" s="248"/>
    </row>
    <row r="589" spans="1:46" ht="15.75" customHeight="1" x14ac:dyDescent="0.2">
      <c r="A589" s="248"/>
      <c r="B589" s="248"/>
      <c r="C589" s="248"/>
      <c r="D589" s="248"/>
      <c r="E589" s="248"/>
      <c r="F589" s="248"/>
      <c r="G589" s="248"/>
      <c r="H589" s="24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  <c r="AA589" s="248"/>
      <c r="AB589" s="248"/>
      <c r="AC589" s="248"/>
      <c r="AD589" s="248"/>
      <c r="AE589" s="248"/>
      <c r="AF589" s="248"/>
      <c r="AG589" s="248"/>
      <c r="AH589" s="248"/>
      <c r="AI589" s="248"/>
      <c r="AJ589" s="248"/>
      <c r="AK589" s="248"/>
      <c r="AL589" s="248"/>
      <c r="AM589" s="248"/>
      <c r="AN589" s="248"/>
      <c r="AO589" s="248"/>
      <c r="AP589" s="248"/>
      <c r="AQ589" s="248"/>
      <c r="AR589" s="248"/>
      <c r="AS589" s="248"/>
      <c r="AT589" s="248"/>
    </row>
    <row r="590" spans="1:46" ht="15.75" customHeight="1" x14ac:dyDescent="0.2">
      <c r="A590" s="248"/>
      <c r="B590" s="248"/>
      <c r="C590" s="248"/>
      <c r="D590" s="248"/>
      <c r="E590" s="248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  <c r="AA590" s="248"/>
      <c r="AB590" s="248"/>
      <c r="AC590" s="248"/>
      <c r="AD590" s="248"/>
      <c r="AE590" s="248"/>
      <c r="AF590" s="248"/>
      <c r="AG590" s="248"/>
      <c r="AH590" s="248"/>
      <c r="AI590" s="248"/>
      <c r="AJ590" s="248"/>
      <c r="AK590" s="248"/>
      <c r="AL590" s="248"/>
      <c r="AM590" s="248"/>
      <c r="AN590" s="248"/>
      <c r="AO590" s="248"/>
      <c r="AP590" s="248"/>
      <c r="AQ590" s="248"/>
      <c r="AR590" s="248"/>
      <c r="AS590" s="248"/>
      <c r="AT590" s="248"/>
    </row>
    <row r="591" spans="1:46" ht="15.75" customHeight="1" x14ac:dyDescent="0.2">
      <c r="A591" s="248"/>
      <c r="B591" s="248"/>
      <c r="C591" s="248"/>
      <c r="D591" s="248"/>
      <c r="E591" s="248"/>
      <c r="F591" s="248"/>
      <c r="G591" s="248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  <c r="AA591" s="248"/>
      <c r="AB591" s="248"/>
      <c r="AC591" s="248"/>
      <c r="AD591" s="248"/>
      <c r="AE591" s="248"/>
      <c r="AF591" s="248"/>
      <c r="AG591" s="248"/>
      <c r="AH591" s="248"/>
      <c r="AI591" s="248"/>
      <c r="AJ591" s="248"/>
      <c r="AK591" s="248"/>
      <c r="AL591" s="248"/>
      <c r="AM591" s="248"/>
      <c r="AN591" s="248"/>
      <c r="AO591" s="248"/>
      <c r="AP591" s="248"/>
      <c r="AQ591" s="248"/>
      <c r="AR591" s="248"/>
      <c r="AS591" s="248"/>
      <c r="AT591" s="248"/>
    </row>
    <row r="592" spans="1:46" ht="15.75" customHeight="1" x14ac:dyDescent="0.2">
      <c r="A592" s="248"/>
      <c r="B592" s="248"/>
      <c r="C592" s="248"/>
      <c r="D592" s="248"/>
      <c r="E592" s="248"/>
      <c r="F592" s="248"/>
      <c r="G592" s="248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  <c r="AC592" s="248"/>
      <c r="AD592" s="248"/>
      <c r="AE592" s="248"/>
      <c r="AF592" s="248"/>
      <c r="AG592" s="248"/>
      <c r="AH592" s="248"/>
      <c r="AI592" s="248"/>
      <c r="AJ592" s="248"/>
      <c r="AK592" s="248"/>
      <c r="AL592" s="248"/>
      <c r="AM592" s="248"/>
      <c r="AN592" s="248"/>
      <c r="AO592" s="248"/>
      <c r="AP592" s="248"/>
      <c r="AQ592" s="248"/>
      <c r="AR592" s="248"/>
      <c r="AS592" s="248"/>
      <c r="AT592" s="248"/>
    </row>
    <row r="593" spans="1:46" ht="15.75" customHeight="1" x14ac:dyDescent="0.2">
      <c r="A593" s="248"/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  <c r="AC593" s="248"/>
      <c r="AD593" s="248"/>
      <c r="AE593" s="248"/>
      <c r="AF593" s="248"/>
      <c r="AG593" s="248"/>
      <c r="AH593" s="248"/>
      <c r="AI593" s="248"/>
      <c r="AJ593" s="248"/>
      <c r="AK593" s="248"/>
      <c r="AL593" s="248"/>
      <c r="AM593" s="248"/>
      <c r="AN593" s="248"/>
      <c r="AO593" s="248"/>
      <c r="AP593" s="248"/>
      <c r="AQ593" s="248"/>
      <c r="AR593" s="248"/>
      <c r="AS593" s="248"/>
      <c r="AT593" s="248"/>
    </row>
    <row r="594" spans="1:46" ht="15.75" customHeight="1" x14ac:dyDescent="0.2">
      <c r="A594" s="248"/>
      <c r="B594" s="248"/>
      <c r="C594" s="248"/>
      <c r="D594" s="248"/>
      <c r="E594" s="248"/>
      <c r="F594" s="248"/>
      <c r="G594" s="248"/>
      <c r="H594" s="24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  <c r="AC594" s="248"/>
      <c r="AD594" s="248"/>
      <c r="AE594" s="248"/>
      <c r="AF594" s="248"/>
      <c r="AG594" s="248"/>
      <c r="AH594" s="248"/>
      <c r="AI594" s="248"/>
      <c r="AJ594" s="248"/>
      <c r="AK594" s="248"/>
      <c r="AL594" s="248"/>
      <c r="AM594" s="248"/>
      <c r="AN594" s="248"/>
      <c r="AO594" s="248"/>
      <c r="AP594" s="248"/>
      <c r="AQ594" s="248"/>
      <c r="AR594" s="248"/>
      <c r="AS594" s="248"/>
      <c r="AT594" s="248"/>
    </row>
    <row r="595" spans="1:46" ht="15.75" customHeight="1" x14ac:dyDescent="0.2">
      <c r="A595" s="248"/>
      <c r="B595" s="248"/>
      <c r="C595" s="248"/>
      <c r="D595" s="248"/>
      <c r="E595" s="248"/>
      <c r="F595" s="248"/>
      <c r="G595" s="248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8"/>
      <c r="AA595" s="248"/>
      <c r="AB595" s="248"/>
      <c r="AC595" s="248"/>
      <c r="AD595" s="248"/>
      <c r="AE595" s="248"/>
      <c r="AF595" s="248"/>
      <c r="AG595" s="248"/>
      <c r="AH595" s="248"/>
      <c r="AI595" s="248"/>
      <c r="AJ595" s="248"/>
      <c r="AK595" s="248"/>
      <c r="AL595" s="248"/>
      <c r="AM595" s="248"/>
      <c r="AN595" s="248"/>
      <c r="AO595" s="248"/>
      <c r="AP595" s="248"/>
      <c r="AQ595" s="248"/>
      <c r="AR595" s="248"/>
      <c r="AS595" s="248"/>
      <c r="AT595" s="248"/>
    </row>
    <row r="596" spans="1:46" ht="15.75" customHeight="1" x14ac:dyDescent="0.2">
      <c r="A596" s="248"/>
      <c r="B596" s="248"/>
      <c r="C596" s="248"/>
      <c r="D596" s="248"/>
      <c r="E596" s="248"/>
      <c r="F596" s="248"/>
      <c r="G596" s="248"/>
      <c r="H596" s="248"/>
      <c r="I596" s="248"/>
      <c r="J596" s="248"/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  <c r="U596" s="248"/>
      <c r="V596" s="248"/>
      <c r="W596" s="248"/>
      <c r="X596" s="248"/>
      <c r="Y596" s="248"/>
      <c r="Z596" s="248"/>
      <c r="AA596" s="248"/>
      <c r="AB596" s="248"/>
      <c r="AC596" s="248"/>
      <c r="AD596" s="248"/>
      <c r="AE596" s="248"/>
      <c r="AF596" s="248"/>
      <c r="AG596" s="248"/>
      <c r="AH596" s="248"/>
      <c r="AI596" s="248"/>
      <c r="AJ596" s="248"/>
      <c r="AK596" s="248"/>
      <c r="AL596" s="248"/>
      <c r="AM596" s="248"/>
      <c r="AN596" s="248"/>
      <c r="AO596" s="248"/>
      <c r="AP596" s="248"/>
      <c r="AQ596" s="248"/>
      <c r="AR596" s="248"/>
      <c r="AS596" s="248"/>
      <c r="AT596" s="248"/>
    </row>
    <row r="597" spans="1:46" ht="15.75" customHeight="1" x14ac:dyDescent="0.2">
      <c r="A597" s="248"/>
      <c r="B597" s="248"/>
      <c r="C597" s="248"/>
      <c r="D597" s="248"/>
      <c r="E597" s="248"/>
      <c r="F597" s="248"/>
      <c r="G597" s="248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  <c r="AC597" s="248"/>
      <c r="AD597" s="248"/>
      <c r="AE597" s="248"/>
      <c r="AF597" s="248"/>
      <c r="AG597" s="248"/>
      <c r="AH597" s="248"/>
      <c r="AI597" s="248"/>
      <c r="AJ597" s="248"/>
      <c r="AK597" s="248"/>
      <c r="AL597" s="248"/>
      <c r="AM597" s="248"/>
      <c r="AN597" s="248"/>
      <c r="AO597" s="248"/>
      <c r="AP597" s="248"/>
      <c r="AQ597" s="248"/>
      <c r="AR597" s="248"/>
      <c r="AS597" s="248"/>
      <c r="AT597" s="248"/>
    </row>
    <row r="598" spans="1:46" ht="15.75" customHeight="1" x14ac:dyDescent="0.2">
      <c r="A598" s="248"/>
      <c r="B598" s="248"/>
      <c r="C598" s="248"/>
      <c r="D598" s="248"/>
      <c r="E598" s="248"/>
      <c r="F598" s="248"/>
      <c r="G598" s="248"/>
      <c r="H598" s="24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  <c r="AA598" s="248"/>
      <c r="AB598" s="248"/>
      <c r="AC598" s="248"/>
      <c r="AD598" s="248"/>
      <c r="AE598" s="248"/>
      <c r="AF598" s="248"/>
      <c r="AG598" s="248"/>
      <c r="AH598" s="248"/>
      <c r="AI598" s="248"/>
      <c r="AJ598" s="248"/>
      <c r="AK598" s="248"/>
      <c r="AL598" s="248"/>
      <c r="AM598" s="248"/>
      <c r="AN598" s="248"/>
      <c r="AO598" s="248"/>
      <c r="AP598" s="248"/>
      <c r="AQ598" s="248"/>
      <c r="AR598" s="248"/>
      <c r="AS598" s="248"/>
      <c r="AT598" s="248"/>
    </row>
    <row r="599" spans="1:46" ht="15.75" customHeight="1" x14ac:dyDescent="0.2">
      <c r="A599" s="248"/>
      <c r="B599" s="248"/>
      <c r="C599" s="248"/>
      <c r="D599" s="248"/>
      <c r="E599" s="248"/>
      <c r="F599" s="248"/>
      <c r="G599" s="248"/>
      <c r="H599" s="24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  <c r="AA599" s="248"/>
      <c r="AB599" s="248"/>
      <c r="AC599" s="248"/>
      <c r="AD599" s="248"/>
      <c r="AE599" s="248"/>
      <c r="AF599" s="248"/>
      <c r="AG599" s="248"/>
      <c r="AH599" s="248"/>
      <c r="AI599" s="248"/>
      <c r="AJ599" s="248"/>
      <c r="AK599" s="248"/>
      <c r="AL599" s="248"/>
      <c r="AM599" s="248"/>
      <c r="AN599" s="248"/>
      <c r="AO599" s="248"/>
      <c r="AP599" s="248"/>
      <c r="AQ599" s="248"/>
      <c r="AR599" s="248"/>
      <c r="AS599" s="248"/>
      <c r="AT599" s="248"/>
    </row>
    <row r="600" spans="1:46" ht="15.75" customHeight="1" x14ac:dyDescent="0.2">
      <c r="A600" s="248"/>
      <c r="B600" s="248"/>
      <c r="C600" s="248"/>
      <c r="D600" s="248"/>
      <c r="E600" s="248"/>
      <c r="F600" s="248"/>
      <c r="G600" s="248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  <c r="AA600" s="248"/>
      <c r="AB600" s="248"/>
      <c r="AC600" s="248"/>
      <c r="AD600" s="248"/>
      <c r="AE600" s="248"/>
      <c r="AF600" s="248"/>
      <c r="AG600" s="248"/>
      <c r="AH600" s="248"/>
      <c r="AI600" s="248"/>
      <c r="AJ600" s="248"/>
      <c r="AK600" s="248"/>
      <c r="AL600" s="248"/>
      <c r="AM600" s="248"/>
      <c r="AN600" s="248"/>
      <c r="AO600" s="248"/>
      <c r="AP600" s="248"/>
      <c r="AQ600" s="248"/>
      <c r="AR600" s="248"/>
      <c r="AS600" s="248"/>
      <c r="AT600" s="248"/>
    </row>
    <row r="601" spans="1:46" ht="15.75" customHeight="1" x14ac:dyDescent="0.2">
      <c r="A601" s="248"/>
      <c r="B601" s="248"/>
      <c r="C601" s="248"/>
      <c r="D601" s="248"/>
      <c r="E601" s="248"/>
      <c r="F601" s="248"/>
      <c r="G601" s="248"/>
      <c r="H601" s="24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  <c r="AA601" s="248"/>
      <c r="AB601" s="248"/>
      <c r="AC601" s="248"/>
      <c r="AD601" s="248"/>
      <c r="AE601" s="248"/>
      <c r="AF601" s="248"/>
      <c r="AG601" s="248"/>
      <c r="AH601" s="248"/>
      <c r="AI601" s="248"/>
      <c r="AJ601" s="248"/>
      <c r="AK601" s="248"/>
      <c r="AL601" s="248"/>
      <c r="AM601" s="248"/>
      <c r="AN601" s="248"/>
      <c r="AO601" s="248"/>
      <c r="AP601" s="248"/>
      <c r="AQ601" s="248"/>
      <c r="AR601" s="248"/>
      <c r="AS601" s="248"/>
      <c r="AT601" s="248"/>
    </row>
    <row r="602" spans="1:46" ht="15.75" customHeight="1" x14ac:dyDescent="0.2">
      <c r="A602" s="248"/>
      <c r="B602" s="248"/>
      <c r="C602" s="248"/>
      <c r="D602" s="248"/>
      <c r="E602" s="248"/>
      <c r="F602" s="248"/>
      <c r="G602" s="248"/>
      <c r="H602" s="24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  <c r="AA602" s="248"/>
      <c r="AB602" s="248"/>
      <c r="AC602" s="248"/>
      <c r="AD602" s="248"/>
      <c r="AE602" s="248"/>
      <c r="AF602" s="248"/>
      <c r="AG602" s="248"/>
      <c r="AH602" s="248"/>
      <c r="AI602" s="248"/>
      <c r="AJ602" s="248"/>
      <c r="AK602" s="248"/>
      <c r="AL602" s="248"/>
      <c r="AM602" s="248"/>
      <c r="AN602" s="248"/>
      <c r="AO602" s="248"/>
      <c r="AP602" s="248"/>
      <c r="AQ602" s="248"/>
      <c r="AR602" s="248"/>
      <c r="AS602" s="248"/>
      <c r="AT602" s="248"/>
    </row>
    <row r="603" spans="1:46" ht="15.75" customHeight="1" x14ac:dyDescent="0.2">
      <c r="A603" s="248"/>
      <c r="B603" s="248"/>
      <c r="C603" s="248"/>
      <c r="D603" s="248"/>
      <c r="E603" s="248"/>
      <c r="F603" s="248"/>
      <c r="G603" s="248"/>
      <c r="H603" s="24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248"/>
      <c r="U603" s="248"/>
      <c r="V603" s="248"/>
      <c r="W603" s="248"/>
      <c r="X603" s="248"/>
      <c r="Y603" s="248"/>
      <c r="Z603" s="248"/>
      <c r="AA603" s="248"/>
      <c r="AB603" s="248"/>
      <c r="AC603" s="248"/>
      <c r="AD603" s="248"/>
      <c r="AE603" s="248"/>
      <c r="AF603" s="248"/>
      <c r="AG603" s="248"/>
      <c r="AH603" s="248"/>
      <c r="AI603" s="248"/>
      <c r="AJ603" s="248"/>
      <c r="AK603" s="248"/>
      <c r="AL603" s="248"/>
      <c r="AM603" s="248"/>
      <c r="AN603" s="248"/>
      <c r="AO603" s="248"/>
      <c r="AP603" s="248"/>
      <c r="AQ603" s="248"/>
      <c r="AR603" s="248"/>
      <c r="AS603" s="248"/>
      <c r="AT603" s="248"/>
    </row>
    <row r="604" spans="1:46" ht="15.75" customHeight="1" x14ac:dyDescent="0.2">
      <c r="A604" s="248"/>
      <c r="B604" s="248"/>
      <c r="C604" s="248"/>
      <c r="D604" s="248"/>
      <c r="E604" s="248"/>
      <c r="F604" s="248"/>
      <c r="G604" s="248"/>
      <c r="H604" s="248"/>
      <c r="I604" s="248"/>
      <c r="J604" s="248"/>
      <c r="K604" s="248"/>
      <c r="L604" s="248"/>
      <c r="M604" s="248"/>
      <c r="N604" s="248"/>
      <c r="O604" s="248"/>
      <c r="P604" s="248"/>
      <c r="Q604" s="248"/>
      <c r="R604" s="248"/>
      <c r="S604" s="248"/>
      <c r="T604" s="248"/>
      <c r="U604" s="248"/>
      <c r="V604" s="248"/>
      <c r="W604" s="248"/>
      <c r="X604" s="248"/>
      <c r="Y604" s="248"/>
      <c r="Z604" s="248"/>
      <c r="AA604" s="248"/>
      <c r="AB604" s="248"/>
      <c r="AC604" s="248"/>
      <c r="AD604" s="248"/>
      <c r="AE604" s="248"/>
      <c r="AF604" s="248"/>
      <c r="AG604" s="248"/>
      <c r="AH604" s="248"/>
      <c r="AI604" s="248"/>
      <c r="AJ604" s="248"/>
      <c r="AK604" s="248"/>
      <c r="AL604" s="248"/>
      <c r="AM604" s="248"/>
      <c r="AN604" s="248"/>
      <c r="AO604" s="248"/>
      <c r="AP604" s="248"/>
      <c r="AQ604" s="248"/>
      <c r="AR604" s="248"/>
      <c r="AS604" s="248"/>
      <c r="AT604" s="248"/>
    </row>
    <row r="605" spans="1:46" ht="15.75" customHeight="1" x14ac:dyDescent="0.2">
      <c r="A605" s="248"/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  <c r="AC605" s="248"/>
      <c r="AD605" s="248"/>
      <c r="AE605" s="248"/>
      <c r="AF605" s="248"/>
      <c r="AG605" s="248"/>
      <c r="AH605" s="248"/>
      <c r="AI605" s="248"/>
      <c r="AJ605" s="248"/>
      <c r="AK605" s="248"/>
      <c r="AL605" s="248"/>
      <c r="AM605" s="248"/>
      <c r="AN605" s="248"/>
      <c r="AO605" s="248"/>
      <c r="AP605" s="248"/>
      <c r="AQ605" s="248"/>
      <c r="AR605" s="248"/>
      <c r="AS605" s="248"/>
      <c r="AT605" s="248"/>
    </row>
    <row r="606" spans="1:46" ht="15.75" customHeight="1" x14ac:dyDescent="0.2">
      <c r="A606" s="248"/>
      <c r="B606" s="248"/>
      <c r="C606" s="248"/>
      <c r="D606" s="248"/>
      <c r="E606" s="248"/>
      <c r="F606" s="248"/>
      <c r="G606" s="248"/>
      <c r="H606" s="24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  <c r="AA606" s="248"/>
      <c r="AB606" s="248"/>
      <c r="AC606" s="248"/>
      <c r="AD606" s="248"/>
      <c r="AE606" s="248"/>
      <c r="AF606" s="248"/>
      <c r="AG606" s="248"/>
      <c r="AH606" s="248"/>
      <c r="AI606" s="248"/>
      <c r="AJ606" s="248"/>
      <c r="AK606" s="248"/>
      <c r="AL606" s="248"/>
      <c r="AM606" s="248"/>
      <c r="AN606" s="248"/>
      <c r="AO606" s="248"/>
      <c r="AP606" s="248"/>
      <c r="AQ606" s="248"/>
      <c r="AR606" s="248"/>
      <c r="AS606" s="248"/>
      <c r="AT606" s="248"/>
    </row>
    <row r="607" spans="1:46" ht="15.75" customHeight="1" x14ac:dyDescent="0.2">
      <c r="A607" s="248"/>
      <c r="B607" s="248"/>
      <c r="C607" s="248"/>
      <c r="D607" s="248"/>
      <c r="E607" s="248"/>
      <c r="F607" s="248"/>
      <c r="G607" s="248"/>
      <c r="H607" s="24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  <c r="AA607" s="248"/>
      <c r="AB607" s="248"/>
      <c r="AC607" s="248"/>
      <c r="AD607" s="248"/>
      <c r="AE607" s="248"/>
      <c r="AF607" s="248"/>
      <c r="AG607" s="248"/>
      <c r="AH607" s="248"/>
      <c r="AI607" s="248"/>
      <c r="AJ607" s="248"/>
      <c r="AK607" s="248"/>
      <c r="AL607" s="248"/>
      <c r="AM607" s="248"/>
      <c r="AN607" s="248"/>
      <c r="AO607" s="248"/>
      <c r="AP607" s="248"/>
      <c r="AQ607" s="248"/>
      <c r="AR607" s="248"/>
      <c r="AS607" s="248"/>
      <c r="AT607" s="248"/>
    </row>
    <row r="608" spans="1:46" ht="15.75" customHeight="1" x14ac:dyDescent="0.2">
      <c r="A608" s="248"/>
      <c r="B608" s="248"/>
      <c r="C608" s="248"/>
      <c r="D608" s="248"/>
      <c r="E608" s="248"/>
      <c r="F608" s="248"/>
      <c r="G608" s="248"/>
      <c r="H608" s="24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  <c r="AA608" s="248"/>
      <c r="AB608" s="248"/>
      <c r="AC608" s="248"/>
      <c r="AD608" s="248"/>
      <c r="AE608" s="248"/>
      <c r="AF608" s="248"/>
      <c r="AG608" s="248"/>
      <c r="AH608" s="248"/>
      <c r="AI608" s="248"/>
      <c r="AJ608" s="248"/>
      <c r="AK608" s="248"/>
      <c r="AL608" s="248"/>
      <c r="AM608" s="248"/>
      <c r="AN608" s="248"/>
      <c r="AO608" s="248"/>
      <c r="AP608" s="248"/>
      <c r="AQ608" s="248"/>
      <c r="AR608" s="248"/>
      <c r="AS608" s="248"/>
      <c r="AT608" s="248"/>
    </row>
    <row r="609" spans="1:46" ht="15.75" customHeight="1" x14ac:dyDescent="0.2">
      <c r="A609" s="248"/>
      <c r="B609" s="248"/>
      <c r="C609" s="248"/>
      <c r="D609" s="248"/>
      <c r="E609" s="248"/>
      <c r="F609" s="248"/>
      <c r="G609" s="248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248"/>
      <c r="AC609" s="248"/>
      <c r="AD609" s="248"/>
      <c r="AE609" s="248"/>
      <c r="AF609" s="248"/>
      <c r="AG609" s="248"/>
      <c r="AH609" s="248"/>
      <c r="AI609" s="248"/>
      <c r="AJ609" s="248"/>
      <c r="AK609" s="248"/>
      <c r="AL609" s="248"/>
      <c r="AM609" s="248"/>
      <c r="AN609" s="248"/>
      <c r="AO609" s="248"/>
      <c r="AP609" s="248"/>
      <c r="AQ609" s="248"/>
      <c r="AR609" s="248"/>
      <c r="AS609" s="248"/>
      <c r="AT609" s="248"/>
    </row>
    <row r="610" spans="1:46" ht="15.75" customHeight="1" x14ac:dyDescent="0.2">
      <c r="A610" s="248"/>
      <c r="B610" s="248"/>
      <c r="C610" s="248"/>
      <c r="D610" s="248"/>
      <c r="E610" s="248"/>
      <c r="F610" s="248"/>
      <c r="G610" s="248"/>
      <c r="H610" s="24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  <c r="AA610" s="248"/>
      <c r="AB610" s="248"/>
      <c r="AC610" s="248"/>
      <c r="AD610" s="248"/>
      <c r="AE610" s="248"/>
      <c r="AF610" s="248"/>
      <c r="AG610" s="248"/>
      <c r="AH610" s="248"/>
      <c r="AI610" s="248"/>
      <c r="AJ610" s="248"/>
      <c r="AK610" s="248"/>
      <c r="AL610" s="248"/>
      <c r="AM610" s="248"/>
      <c r="AN610" s="248"/>
      <c r="AO610" s="248"/>
      <c r="AP610" s="248"/>
      <c r="AQ610" s="248"/>
      <c r="AR610" s="248"/>
      <c r="AS610" s="248"/>
      <c r="AT610" s="248"/>
    </row>
    <row r="611" spans="1:46" ht="15.75" customHeight="1" x14ac:dyDescent="0.2">
      <c r="A611" s="248"/>
      <c r="B611" s="248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  <c r="AB611" s="248"/>
      <c r="AC611" s="248"/>
      <c r="AD611" s="248"/>
      <c r="AE611" s="248"/>
      <c r="AF611" s="248"/>
      <c r="AG611" s="248"/>
      <c r="AH611" s="248"/>
      <c r="AI611" s="248"/>
      <c r="AJ611" s="248"/>
      <c r="AK611" s="248"/>
      <c r="AL611" s="248"/>
      <c r="AM611" s="248"/>
      <c r="AN611" s="248"/>
      <c r="AO611" s="248"/>
      <c r="AP611" s="248"/>
      <c r="AQ611" s="248"/>
      <c r="AR611" s="248"/>
      <c r="AS611" s="248"/>
      <c r="AT611" s="248"/>
    </row>
    <row r="612" spans="1:46" ht="15.75" customHeight="1" x14ac:dyDescent="0.2">
      <c r="A612" s="248"/>
      <c r="B612" s="248"/>
      <c r="C612" s="248"/>
      <c r="D612" s="248"/>
      <c r="E612" s="248"/>
      <c r="F612" s="248"/>
      <c r="G612" s="248"/>
      <c r="H612" s="248"/>
      <c r="I612" s="248"/>
      <c r="J612" s="248"/>
      <c r="K612" s="248"/>
      <c r="L612" s="248"/>
      <c r="M612" s="248"/>
      <c r="N612" s="248"/>
      <c r="O612" s="248"/>
      <c r="P612" s="248"/>
      <c r="Q612" s="248"/>
      <c r="R612" s="248"/>
      <c r="S612" s="248"/>
      <c r="T612" s="248"/>
      <c r="U612" s="248"/>
      <c r="V612" s="248"/>
      <c r="W612" s="248"/>
      <c r="X612" s="248"/>
      <c r="Y612" s="248"/>
      <c r="Z612" s="248"/>
      <c r="AA612" s="248"/>
      <c r="AB612" s="248"/>
      <c r="AC612" s="248"/>
      <c r="AD612" s="248"/>
      <c r="AE612" s="248"/>
      <c r="AF612" s="248"/>
      <c r="AG612" s="248"/>
      <c r="AH612" s="248"/>
      <c r="AI612" s="248"/>
      <c r="AJ612" s="248"/>
      <c r="AK612" s="248"/>
      <c r="AL612" s="248"/>
      <c r="AM612" s="248"/>
      <c r="AN612" s="248"/>
      <c r="AO612" s="248"/>
      <c r="AP612" s="248"/>
      <c r="AQ612" s="248"/>
      <c r="AR612" s="248"/>
      <c r="AS612" s="248"/>
      <c r="AT612" s="248"/>
    </row>
    <row r="613" spans="1:46" ht="15.75" customHeight="1" x14ac:dyDescent="0.2">
      <c r="A613" s="248"/>
      <c r="B613" s="248"/>
      <c r="C613" s="248"/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  <c r="AA613" s="248"/>
      <c r="AB613" s="248"/>
      <c r="AC613" s="248"/>
      <c r="AD613" s="248"/>
      <c r="AE613" s="248"/>
      <c r="AF613" s="248"/>
      <c r="AG613" s="248"/>
      <c r="AH613" s="248"/>
      <c r="AI613" s="248"/>
      <c r="AJ613" s="248"/>
      <c r="AK613" s="248"/>
      <c r="AL613" s="248"/>
      <c r="AM613" s="248"/>
      <c r="AN613" s="248"/>
      <c r="AO613" s="248"/>
      <c r="AP613" s="248"/>
      <c r="AQ613" s="248"/>
      <c r="AR613" s="248"/>
      <c r="AS613" s="248"/>
      <c r="AT613" s="248"/>
    </row>
    <row r="614" spans="1:46" ht="15.75" customHeight="1" x14ac:dyDescent="0.2">
      <c r="A614" s="248"/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  <c r="AA614" s="248"/>
      <c r="AB614" s="248"/>
      <c r="AC614" s="248"/>
      <c r="AD614" s="248"/>
      <c r="AE614" s="248"/>
      <c r="AF614" s="248"/>
      <c r="AG614" s="248"/>
      <c r="AH614" s="248"/>
      <c r="AI614" s="248"/>
      <c r="AJ614" s="248"/>
      <c r="AK614" s="248"/>
      <c r="AL614" s="248"/>
      <c r="AM614" s="248"/>
      <c r="AN614" s="248"/>
      <c r="AO614" s="248"/>
      <c r="AP614" s="248"/>
      <c r="AQ614" s="248"/>
      <c r="AR614" s="248"/>
      <c r="AS614" s="248"/>
      <c r="AT614" s="248"/>
    </row>
    <row r="615" spans="1:46" ht="15.75" customHeight="1" x14ac:dyDescent="0.2">
      <c r="A615" s="248"/>
      <c r="B615" s="248"/>
      <c r="C615" s="248"/>
      <c r="D615" s="248"/>
      <c r="E615" s="248"/>
      <c r="F615" s="248"/>
      <c r="G615" s="248"/>
      <c r="H615" s="24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  <c r="AA615" s="248"/>
      <c r="AB615" s="248"/>
      <c r="AC615" s="248"/>
      <c r="AD615" s="248"/>
      <c r="AE615" s="248"/>
      <c r="AF615" s="248"/>
      <c r="AG615" s="248"/>
      <c r="AH615" s="248"/>
      <c r="AI615" s="248"/>
      <c r="AJ615" s="248"/>
      <c r="AK615" s="248"/>
      <c r="AL615" s="248"/>
      <c r="AM615" s="248"/>
      <c r="AN615" s="248"/>
      <c r="AO615" s="248"/>
      <c r="AP615" s="248"/>
      <c r="AQ615" s="248"/>
      <c r="AR615" s="248"/>
      <c r="AS615" s="248"/>
      <c r="AT615" s="248"/>
    </row>
    <row r="616" spans="1:46" ht="15.75" customHeight="1" x14ac:dyDescent="0.2">
      <c r="A616" s="248"/>
      <c r="B616" s="248"/>
      <c r="C616" s="248"/>
      <c r="D616" s="248"/>
      <c r="E616" s="248"/>
      <c r="F616" s="248"/>
      <c r="G616" s="248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  <c r="AA616" s="248"/>
      <c r="AB616" s="248"/>
      <c r="AC616" s="248"/>
      <c r="AD616" s="248"/>
      <c r="AE616" s="248"/>
      <c r="AF616" s="248"/>
      <c r="AG616" s="248"/>
      <c r="AH616" s="248"/>
      <c r="AI616" s="248"/>
      <c r="AJ616" s="248"/>
      <c r="AK616" s="248"/>
      <c r="AL616" s="248"/>
      <c r="AM616" s="248"/>
      <c r="AN616" s="248"/>
      <c r="AO616" s="248"/>
      <c r="AP616" s="248"/>
      <c r="AQ616" s="248"/>
      <c r="AR616" s="248"/>
      <c r="AS616" s="248"/>
      <c r="AT616" s="248"/>
    </row>
    <row r="617" spans="1:46" ht="15.75" customHeight="1" x14ac:dyDescent="0.2">
      <c r="A617" s="248"/>
      <c r="B617" s="248"/>
      <c r="C617" s="248"/>
      <c r="D617" s="248"/>
      <c r="E617" s="248"/>
      <c r="F617" s="248"/>
      <c r="G617" s="248"/>
      <c r="H617" s="24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  <c r="U617" s="248"/>
      <c r="V617" s="248"/>
      <c r="W617" s="248"/>
      <c r="X617" s="248"/>
      <c r="Y617" s="248"/>
      <c r="Z617" s="248"/>
      <c r="AA617" s="248"/>
      <c r="AB617" s="248"/>
      <c r="AC617" s="248"/>
      <c r="AD617" s="248"/>
      <c r="AE617" s="248"/>
      <c r="AF617" s="248"/>
      <c r="AG617" s="248"/>
      <c r="AH617" s="248"/>
      <c r="AI617" s="248"/>
      <c r="AJ617" s="248"/>
      <c r="AK617" s="248"/>
      <c r="AL617" s="248"/>
      <c r="AM617" s="248"/>
      <c r="AN617" s="248"/>
      <c r="AO617" s="248"/>
      <c r="AP617" s="248"/>
      <c r="AQ617" s="248"/>
      <c r="AR617" s="248"/>
      <c r="AS617" s="248"/>
      <c r="AT617" s="248"/>
    </row>
    <row r="618" spans="1:46" ht="15.75" customHeight="1" x14ac:dyDescent="0.2">
      <c r="A618" s="248"/>
      <c r="B618" s="248"/>
      <c r="C618" s="248"/>
      <c r="D618" s="248"/>
      <c r="E618" s="248"/>
      <c r="F618" s="248"/>
      <c r="G618" s="248"/>
      <c r="H618" s="24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  <c r="AA618" s="248"/>
      <c r="AB618" s="248"/>
      <c r="AC618" s="248"/>
      <c r="AD618" s="248"/>
      <c r="AE618" s="248"/>
      <c r="AF618" s="248"/>
      <c r="AG618" s="248"/>
      <c r="AH618" s="248"/>
      <c r="AI618" s="248"/>
      <c r="AJ618" s="248"/>
      <c r="AK618" s="248"/>
      <c r="AL618" s="248"/>
      <c r="AM618" s="248"/>
      <c r="AN618" s="248"/>
      <c r="AO618" s="248"/>
      <c r="AP618" s="248"/>
      <c r="AQ618" s="248"/>
      <c r="AR618" s="248"/>
      <c r="AS618" s="248"/>
      <c r="AT618" s="248"/>
    </row>
    <row r="619" spans="1:46" ht="15.75" customHeight="1" x14ac:dyDescent="0.2">
      <c r="A619" s="248"/>
      <c r="B619" s="248"/>
      <c r="C619" s="248"/>
      <c r="D619" s="248"/>
      <c r="E619" s="248"/>
      <c r="F619" s="248"/>
      <c r="G619" s="248"/>
      <c r="H619" s="248"/>
      <c r="I619" s="248"/>
      <c r="J619" s="248"/>
      <c r="K619" s="248"/>
      <c r="L619" s="248"/>
      <c r="M619" s="248"/>
      <c r="N619" s="248"/>
      <c r="O619" s="248"/>
      <c r="P619" s="248"/>
      <c r="Q619" s="248"/>
      <c r="R619" s="248"/>
      <c r="S619" s="248"/>
      <c r="T619" s="248"/>
      <c r="U619" s="248"/>
      <c r="V619" s="248"/>
      <c r="W619" s="248"/>
      <c r="X619" s="248"/>
      <c r="Y619" s="248"/>
      <c r="Z619" s="248"/>
      <c r="AA619" s="248"/>
      <c r="AB619" s="248"/>
      <c r="AC619" s="248"/>
      <c r="AD619" s="248"/>
      <c r="AE619" s="248"/>
      <c r="AF619" s="248"/>
      <c r="AG619" s="248"/>
      <c r="AH619" s="248"/>
      <c r="AI619" s="248"/>
      <c r="AJ619" s="248"/>
      <c r="AK619" s="248"/>
      <c r="AL619" s="248"/>
      <c r="AM619" s="248"/>
      <c r="AN619" s="248"/>
      <c r="AO619" s="248"/>
      <c r="AP619" s="248"/>
      <c r="AQ619" s="248"/>
      <c r="AR619" s="248"/>
      <c r="AS619" s="248"/>
      <c r="AT619" s="248"/>
    </row>
    <row r="620" spans="1:46" ht="15.75" customHeight="1" x14ac:dyDescent="0.2">
      <c r="A620" s="248"/>
      <c r="B620" s="248"/>
      <c r="C620" s="248"/>
      <c r="D620" s="248"/>
      <c r="E620" s="248"/>
      <c r="F620" s="248"/>
      <c r="G620" s="248"/>
      <c r="H620" s="248"/>
      <c r="I620" s="248"/>
      <c r="J620" s="248"/>
      <c r="K620" s="248"/>
      <c r="L620" s="248"/>
      <c r="M620" s="248"/>
      <c r="N620" s="248"/>
      <c r="O620" s="248"/>
      <c r="P620" s="248"/>
      <c r="Q620" s="248"/>
      <c r="R620" s="248"/>
      <c r="S620" s="248"/>
      <c r="T620" s="248"/>
      <c r="U620" s="248"/>
      <c r="V620" s="248"/>
      <c r="W620" s="248"/>
      <c r="X620" s="248"/>
      <c r="Y620" s="248"/>
      <c r="Z620" s="248"/>
      <c r="AA620" s="248"/>
      <c r="AB620" s="248"/>
      <c r="AC620" s="248"/>
      <c r="AD620" s="248"/>
      <c r="AE620" s="248"/>
      <c r="AF620" s="248"/>
      <c r="AG620" s="248"/>
      <c r="AH620" s="248"/>
      <c r="AI620" s="248"/>
      <c r="AJ620" s="248"/>
      <c r="AK620" s="248"/>
      <c r="AL620" s="248"/>
      <c r="AM620" s="248"/>
      <c r="AN620" s="248"/>
      <c r="AO620" s="248"/>
      <c r="AP620" s="248"/>
      <c r="AQ620" s="248"/>
      <c r="AR620" s="248"/>
      <c r="AS620" s="248"/>
      <c r="AT620" s="248"/>
    </row>
    <row r="621" spans="1:46" ht="15.75" customHeight="1" x14ac:dyDescent="0.2">
      <c r="A621" s="248"/>
      <c r="B621" s="248"/>
      <c r="C621" s="248"/>
      <c r="D621" s="248"/>
      <c r="E621" s="248"/>
      <c r="F621" s="248"/>
      <c r="G621" s="248"/>
      <c r="H621" s="24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  <c r="AA621" s="248"/>
      <c r="AB621" s="248"/>
      <c r="AC621" s="248"/>
      <c r="AD621" s="248"/>
      <c r="AE621" s="248"/>
      <c r="AF621" s="248"/>
      <c r="AG621" s="248"/>
      <c r="AH621" s="248"/>
      <c r="AI621" s="248"/>
      <c r="AJ621" s="248"/>
      <c r="AK621" s="248"/>
      <c r="AL621" s="248"/>
      <c r="AM621" s="248"/>
      <c r="AN621" s="248"/>
      <c r="AO621" s="248"/>
      <c r="AP621" s="248"/>
      <c r="AQ621" s="248"/>
      <c r="AR621" s="248"/>
      <c r="AS621" s="248"/>
      <c r="AT621" s="248"/>
    </row>
    <row r="622" spans="1:46" ht="15.75" customHeight="1" x14ac:dyDescent="0.2">
      <c r="A622" s="248"/>
      <c r="B622" s="248"/>
      <c r="C622" s="248"/>
      <c r="D622" s="248"/>
      <c r="E622" s="248"/>
      <c r="F622" s="248"/>
      <c r="G622" s="248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  <c r="AC622" s="248"/>
      <c r="AD622" s="248"/>
      <c r="AE622" s="248"/>
      <c r="AF622" s="248"/>
      <c r="AG622" s="248"/>
      <c r="AH622" s="248"/>
      <c r="AI622" s="248"/>
      <c r="AJ622" s="248"/>
      <c r="AK622" s="248"/>
      <c r="AL622" s="248"/>
      <c r="AM622" s="248"/>
      <c r="AN622" s="248"/>
      <c r="AO622" s="248"/>
      <c r="AP622" s="248"/>
      <c r="AQ622" s="248"/>
      <c r="AR622" s="248"/>
      <c r="AS622" s="248"/>
      <c r="AT622" s="248"/>
    </row>
    <row r="623" spans="1:46" ht="15.75" customHeight="1" x14ac:dyDescent="0.2">
      <c r="A623" s="248"/>
      <c r="B623" s="248"/>
      <c r="C623" s="248"/>
      <c r="D623" s="248"/>
      <c r="E623" s="248"/>
      <c r="F623" s="248"/>
      <c r="G623" s="248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  <c r="AC623" s="248"/>
      <c r="AD623" s="248"/>
      <c r="AE623" s="248"/>
      <c r="AF623" s="248"/>
      <c r="AG623" s="248"/>
      <c r="AH623" s="248"/>
      <c r="AI623" s="248"/>
      <c r="AJ623" s="248"/>
      <c r="AK623" s="248"/>
      <c r="AL623" s="248"/>
      <c r="AM623" s="248"/>
      <c r="AN623" s="248"/>
      <c r="AO623" s="248"/>
      <c r="AP623" s="248"/>
      <c r="AQ623" s="248"/>
      <c r="AR623" s="248"/>
      <c r="AS623" s="248"/>
      <c r="AT623" s="248"/>
    </row>
    <row r="624" spans="1:46" ht="15.75" customHeight="1" x14ac:dyDescent="0.2">
      <c r="A624" s="248"/>
      <c r="B624" s="248"/>
      <c r="C624" s="248"/>
      <c r="D624" s="248"/>
      <c r="E624" s="248"/>
      <c r="F624" s="248"/>
      <c r="G624" s="248"/>
      <c r="H624" s="24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  <c r="AC624" s="248"/>
      <c r="AD624" s="248"/>
      <c r="AE624" s="248"/>
      <c r="AF624" s="248"/>
      <c r="AG624" s="248"/>
      <c r="AH624" s="248"/>
      <c r="AI624" s="248"/>
      <c r="AJ624" s="248"/>
      <c r="AK624" s="248"/>
      <c r="AL624" s="248"/>
      <c r="AM624" s="248"/>
      <c r="AN624" s="248"/>
      <c r="AO624" s="248"/>
      <c r="AP624" s="248"/>
      <c r="AQ624" s="248"/>
      <c r="AR624" s="248"/>
      <c r="AS624" s="248"/>
      <c r="AT624" s="248"/>
    </row>
    <row r="625" spans="1:46" ht="15.75" customHeight="1" x14ac:dyDescent="0.2">
      <c r="A625" s="248"/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  <c r="AC625" s="248"/>
      <c r="AD625" s="248"/>
      <c r="AE625" s="248"/>
      <c r="AF625" s="248"/>
      <c r="AG625" s="248"/>
      <c r="AH625" s="248"/>
      <c r="AI625" s="248"/>
      <c r="AJ625" s="248"/>
      <c r="AK625" s="248"/>
      <c r="AL625" s="248"/>
      <c r="AM625" s="248"/>
      <c r="AN625" s="248"/>
      <c r="AO625" s="248"/>
      <c r="AP625" s="248"/>
      <c r="AQ625" s="248"/>
      <c r="AR625" s="248"/>
      <c r="AS625" s="248"/>
      <c r="AT625" s="248"/>
    </row>
    <row r="626" spans="1:46" ht="15.75" customHeight="1" x14ac:dyDescent="0.2">
      <c r="A626" s="248"/>
      <c r="B626" s="248"/>
      <c r="C626" s="248"/>
      <c r="D626" s="248"/>
      <c r="E626" s="248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48"/>
      <c r="AE626" s="248"/>
      <c r="AF626" s="248"/>
      <c r="AG626" s="248"/>
      <c r="AH626" s="248"/>
      <c r="AI626" s="248"/>
      <c r="AJ626" s="248"/>
      <c r="AK626" s="248"/>
      <c r="AL626" s="248"/>
      <c r="AM626" s="248"/>
      <c r="AN626" s="248"/>
      <c r="AO626" s="248"/>
      <c r="AP626" s="248"/>
      <c r="AQ626" s="248"/>
      <c r="AR626" s="248"/>
      <c r="AS626" s="248"/>
      <c r="AT626" s="248"/>
    </row>
    <row r="627" spans="1:46" ht="15.75" customHeight="1" x14ac:dyDescent="0.2">
      <c r="A627" s="248"/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  <c r="AA627" s="248"/>
      <c r="AB627" s="248"/>
      <c r="AC627" s="248"/>
      <c r="AD627" s="248"/>
      <c r="AE627" s="248"/>
      <c r="AF627" s="248"/>
      <c r="AG627" s="248"/>
      <c r="AH627" s="248"/>
      <c r="AI627" s="248"/>
      <c r="AJ627" s="248"/>
      <c r="AK627" s="248"/>
      <c r="AL627" s="248"/>
      <c r="AM627" s="248"/>
      <c r="AN627" s="248"/>
      <c r="AO627" s="248"/>
      <c r="AP627" s="248"/>
      <c r="AQ627" s="248"/>
      <c r="AR627" s="248"/>
      <c r="AS627" s="248"/>
      <c r="AT627" s="248"/>
    </row>
    <row r="628" spans="1:46" ht="15.75" customHeight="1" x14ac:dyDescent="0.2">
      <c r="A628" s="248"/>
      <c r="B628" s="248"/>
      <c r="C628" s="248"/>
      <c r="D628" s="248"/>
      <c r="E628" s="248"/>
      <c r="F628" s="248"/>
      <c r="G628" s="248"/>
      <c r="H628" s="248"/>
      <c r="I628" s="248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/>
      <c r="T628" s="248"/>
      <c r="U628" s="248"/>
      <c r="V628" s="248"/>
      <c r="W628" s="248"/>
      <c r="X628" s="248"/>
      <c r="Y628" s="248"/>
      <c r="Z628" s="248"/>
      <c r="AA628" s="248"/>
      <c r="AB628" s="248"/>
      <c r="AC628" s="248"/>
      <c r="AD628" s="248"/>
      <c r="AE628" s="248"/>
      <c r="AF628" s="248"/>
      <c r="AG628" s="248"/>
      <c r="AH628" s="248"/>
      <c r="AI628" s="248"/>
      <c r="AJ628" s="248"/>
      <c r="AK628" s="248"/>
      <c r="AL628" s="248"/>
      <c r="AM628" s="248"/>
      <c r="AN628" s="248"/>
      <c r="AO628" s="248"/>
      <c r="AP628" s="248"/>
      <c r="AQ628" s="248"/>
      <c r="AR628" s="248"/>
      <c r="AS628" s="248"/>
      <c r="AT628" s="248"/>
    </row>
    <row r="629" spans="1:46" ht="15.75" customHeight="1" x14ac:dyDescent="0.2">
      <c r="A629" s="248"/>
      <c r="B629" s="248"/>
      <c r="C629" s="248"/>
      <c r="D629" s="248"/>
      <c r="E629" s="248"/>
      <c r="F629" s="248"/>
      <c r="G629" s="248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  <c r="AA629" s="248"/>
      <c r="AB629" s="248"/>
      <c r="AC629" s="248"/>
      <c r="AD629" s="248"/>
      <c r="AE629" s="248"/>
      <c r="AF629" s="248"/>
      <c r="AG629" s="248"/>
      <c r="AH629" s="248"/>
      <c r="AI629" s="248"/>
      <c r="AJ629" s="248"/>
      <c r="AK629" s="248"/>
      <c r="AL629" s="248"/>
      <c r="AM629" s="248"/>
      <c r="AN629" s="248"/>
      <c r="AO629" s="248"/>
      <c r="AP629" s="248"/>
      <c r="AQ629" s="248"/>
      <c r="AR629" s="248"/>
      <c r="AS629" s="248"/>
      <c r="AT629" s="248"/>
    </row>
    <row r="630" spans="1:46" ht="15.75" customHeight="1" x14ac:dyDescent="0.2">
      <c r="A630" s="248"/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  <c r="AA630" s="248"/>
      <c r="AB630" s="248"/>
      <c r="AC630" s="248"/>
      <c r="AD630" s="248"/>
      <c r="AE630" s="248"/>
      <c r="AF630" s="248"/>
      <c r="AG630" s="248"/>
      <c r="AH630" s="248"/>
      <c r="AI630" s="248"/>
      <c r="AJ630" s="248"/>
      <c r="AK630" s="248"/>
      <c r="AL630" s="248"/>
      <c r="AM630" s="248"/>
      <c r="AN630" s="248"/>
      <c r="AO630" s="248"/>
      <c r="AP630" s="248"/>
      <c r="AQ630" s="248"/>
      <c r="AR630" s="248"/>
      <c r="AS630" s="248"/>
      <c r="AT630" s="248"/>
    </row>
    <row r="631" spans="1:46" ht="15.75" customHeight="1" x14ac:dyDescent="0.2">
      <c r="A631" s="248"/>
      <c r="B631" s="248"/>
      <c r="C631" s="248"/>
      <c r="D631" s="248"/>
      <c r="E631" s="248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  <c r="AC631" s="248"/>
      <c r="AD631" s="248"/>
      <c r="AE631" s="248"/>
      <c r="AF631" s="248"/>
      <c r="AG631" s="248"/>
      <c r="AH631" s="248"/>
      <c r="AI631" s="248"/>
      <c r="AJ631" s="248"/>
      <c r="AK631" s="248"/>
      <c r="AL631" s="248"/>
      <c r="AM631" s="248"/>
      <c r="AN631" s="248"/>
      <c r="AO631" s="248"/>
      <c r="AP631" s="248"/>
      <c r="AQ631" s="248"/>
      <c r="AR631" s="248"/>
      <c r="AS631" s="248"/>
      <c r="AT631" s="248"/>
    </row>
    <row r="632" spans="1:46" ht="15.75" customHeight="1" x14ac:dyDescent="0.2">
      <c r="A632" s="248"/>
      <c r="B632" s="248"/>
      <c r="C632" s="248"/>
      <c r="D632" s="248"/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  <c r="AA632" s="248"/>
      <c r="AB632" s="248"/>
      <c r="AC632" s="248"/>
      <c r="AD632" s="248"/>
      <c r="AE632" s="248"/>
      <c r="AF632" s="248"/>
      <c r="AG632" s="248"/>
      <c r="AH632" s="248"/>
      <c r="AI632" s="248"/>
      <c r="AJ632" s="248"/>
      <c r="AK632" s="248"/>
      <c r="AL632" s="248"/>
      <c r="AM632" s="248"/>
      <c r="AN632" s="248"/>
      <c r="AO632" s="248"/>
      <c r="AP632" s="248"/>
      <c r="AQ632" s="248"/>
      <c r="AR632" s="248"/>
      <c r="AS632" s="248"/>
      <c r="AT632" s="248"/>
    </row>
    <row r="633" spans="1:46" ht="15.75" customHeight="1" x14ac:dyDescent="0.2">
      <c r="A633" s="248"/>
      <c r="B633" s="248"/>
      <c r="C633" s="248"/>
      <c r="D633" s="248"/>
      <c r="E633" s="248"/>
      <c r="F633" s="248"/>
      <c r="G633" s="248"/>
      <c r="H633" s="24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  <c r="AA633" s="248"/>
      <c r="AB633" s="248"/>
      <c r="AC633" s="248"/>
      <c r="AD633" s="248"/>
      <c r="AE633" s="248"/>
      <c r="AF633" s="248"/>
      <c r="AG633" s="248"/>
      <c r="AH633" s="248"/>
      <c r="AI633" s="248"/>
      <c r="AJ633" s="248"/>
      <c r="AK633" s="248"/>
      <c r="AL633" s="248"/>
      <c r="AM633" s="248"/>
      <c r="AN633" s="248"/>
      <c r="AO633" s="248"/>
      <c r="AP633" s="248"/>
      <c r="AQ633" s="248"/>
      <c r="AR633" s="248"/>
      <c r="AS633" s="248"/>
      <c r="AT633" s="248"/>
    </row>
    <row r="634" spans="1:46" ht="15.75" customHeight="1" x14ac:dyDescent="0.2">
      <c r="A634" s="248"/>
      <c r="B634" s="248"/>
      <c r="C634" s="248"/>
      <c r="D634" s="248"/>
      <c r="E634" s="248"/>
      <c r="F634" s="248"/>
      <c r="G634" s="248"/>
      <c r="H634" s="248"/>
      <c r="I634" s="248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  <c r="AA634" s="248"/>
      <c r="AB634" s="248"/>
      <c r="AC634" s="248"/>
      <c r="AD634" s="248"/>
      <c r="AE634" s="248"/>
      <c r="AF634" s="248"/>
      <c r="AG634" s="248"/>
      <c r="AH634" s="248"/>
      <c r="AI634" s="248"/>
      <c r="AJ634" s="248"/>
      <c r="AK634" s="248"/>
      <c r="AL634" s="248"/>
      <c r="AM634" s="248"/>
      <c r="AN634" s="248"/>
      <c r="AO634" s="248"/>
      <c r="AP634" s="248"/>
      <c r="AQ634" s="248"/>
      <c r="AR634" s="248"/>
      <c r="AS634" s="248"/>
      <c r="AT634" s="248"/>
    </row>
    <row r="635" spans="1:46" ht="15.75" customHeight="1" x14ac:dyDescent="0.2">
      <c r="A635" s="248"/>
      <c r="B635" s="248"/>
      <c r="C635" s="248"/>
      <c r="D635" s="248"/>
      <c r="E635" s="248"/>
      <c r="F635" s="248"/>
      <c r="G635" s="248"/>
      <c r="H635" s="248"/>
      <c r="I635" s="248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248"/>
      <c r="U635" s="248"/>
      <c r="V635" s="248"/>
      <c r="W635" s="248"/>
      <c r="X635" s="248"/>
      <c r="Y635" s="248"/>
      <c r="Z635" s="248"/>
      <c r="AA635" s="248"/>
      <c r="AB635" s="248"/>
      <c r="AC635" s="248"/>
      <c r="AD635" s="248"/>
      <c r="AE635" s="248"/>
      <c r="AF635" s="248"/>
      <c r="AG635" s="248"/>
      <c r="AH635" s="248"/>
      <c r="AI635" s="248"/>
      <c r="AJ635" s="248"/>
      <c r="AK635" s="248"/>
      <c r="AL635" s="248"/>
      <c r="AM635" s="248"/>
      <c r="AN635" s="248"/>
      <c r="AO635" s="248"/>
      <c r="AP635" s="248"/>
      <c r="AQ635" s="248"/>
      <c r="AR635" s="248"/>
      <c r="AS635" s="248"/>
      <c r="AT635" s="248"/>
    </row>
    <row r="636" spans="1:46" ht="15.75" customHeight="1" x14ac:dyDescent="0.2">
      <c r="A636" s="248"/>
      <c r="B636" s="248"/>
      <c r="C636" s="248"/>
      <c r="D636" s="248"/>
      <c r="E636" s="248"/>
      <c r="F636" s="248"/>
      <c r="G636" s="248"/>
      <c r="H636" s="248"/>
      <c r="I636" s="248"/>
      <c r="J636" s="248"/>
      <c r="K636" s="248"/>
      <c r="L636" s="248"/>
      <c r="M636" s="248"/>
      <c r="N636" s="248"/>
      <c r="O636" s="248"/>
      <c r="P636" s="248"/>
      <c r="Q636" s="248"/>
      <c r="R636" s="248"/>
      <c r="S636" s="248"/>
      <c r="T636" s="248"/>
      <c r="U636" s="248"/>
      <c r="V636" s="248"/>
      <c r="W636" s="248"/>
      <c r="X636" s="248"/>
      <c r="Y636" s="248"/>
      <c r="Z636" s="248"/>
      <c r="AA636" s="248"/>
      <c r="AB636" s="248"/>
      <c r="AC636" s="248"/>
      <c r="AD636" s="248"/>
      <c r="AE636" s="248"/>
      <c r="AF636" s="248"/>
      <c r="AG636" s="248"/>
      <c r="AH636" s="248"/>
      <c r="AI636" s="248"/>
      <c r="AJ636" s="248"/>
      <c r="AK636" s="248"/>
      <c r="AL636" s="248"/>
      <c r="AM636" s="248"/>
      <c r="AN636" s="248"/>
      <c r="AO636" s="248"/>
      <c r="AP636" s="248"/>
      <c r="AQ636" s="248"/>
      <c r="AR636" s="248"/>
      <c r="AS636" s="248"/>
      <c r="AT636" s="248"/>
    </row>
    <row r="637" spans="1:46" ht="15.75" customHeight="1" x14ac:dyDescent="0.2">
      <c r="A637" s="248"/>
      <c r="B637" s="248"/>
      <c r="C637" s="248"/>
      <c r="D637" s="248"/>
      <c r="E637" s="248"/>
      <c r="F637" s="248"/>
      <c r="G637" s="248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  <c r="AA637" s="248"/>
      <c r="AB637" s="248"/>
      <c r="AC637" s="248"/>
      <c r="AD637" s="248"/>
      <c r="AE637" s="248"/>
      <c r="AF637" s="248"/>
      <c r="AG637" s="248"/>
      <c r="AH637" s="248"/>
      <c r="AI637" s="248"/>
      <c r="AJ637" s="248"/>
      <c r="AK637" s="248"/>
      <c r="AL637" s="248"/>
      <c r="AM637" s="248"/>
      <c r="AN637" s="248"/>
      <c r="AO637" s="248"/>
      <c r="AP637" s="248"/>
      <c r="AQ637" s="248"/>
      <c r="AR637" s="248"/>
      <c r="AS637" s="248"/>
      <c r="AT637" s="248"/>
    </row>
    <row r="638" spans="1:46" ht="15.75" customHeight="1" x14ac:dyDescent="0.2">
      <c r="A638" s="248"/>
      <c r="B638" s="248"/>
      <c r="C638" s="248"/>
      <c r="D638" s="248"/>
      <c r="E638" s="248"/>
      <c r="F638" s="248"/>
      <c r="G638" s="248"/>
      <c r="H638" s="24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  <c r="AA638" s="248"/>
      <c r="AB638" s="248"/>
      <c r="AC638" s="248"/>
      <c r="AD638" s="248"/>
      <c r="AE638" s="248"/>
      <c r="AF638" s="248"/>
      <c r="AG638" s="248"/>
      <c r="AH638" s="248"/>
      <c r="AI638" s="248"/>
      <c r="AJ638" s="248"/>
      <c r="AK638" s="248"/>
      <c r="AL638" s="248"/>
      <c r="AM638" s="248"/>
      <c r="AN638" s="248"/>
      <c r="AO638" s="248"/>
      <c r="AP638" s="248"/>
      <c r="AQ638" s="248"/>
      <c r="AR638" s="248"/>
      <c r="AS638" s="248"/>
      <c r="AT638" s="248"/>
    </row>
    <row r="639" spans="1:46" ht="15.75" customHeight="1" x14ac:dyDescent="0.2">
      <c r="A639" s="248"/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  <c r="AC639" s="248"/>
      <c r="AD639" s="248"/>
      <c r="AE639" s="248"/>
      <c r="AF639" s="248"/>
      <c r="AG639" s="248"/>
      <c r="AH639" s="248"/>
      <c r="AI639" s="248"/>
      <c r="AJ639" s="248"/>
      <c r="AK639" s="248"/>
      <c r="AL639" s="248"/>
      <c r="AM639" s="248"/>
      <c r="AN639" s="248"/>
      <c r="AO639" s="248"/>
      <c r="AP639" s="248"/>
      <c r="AQ639" s="248"/>
      <c r="AR639" s="248"/>
      <c r="AS639" s="248"/>
      <c r="AT639" s="248"/>
    </row>
    <row r="640" spans="1:46" ht="15.75" customHeight="1" x14ac:dyDescent="0.2">
      <c r="A640" s="248"/>
      <c r="B640" s="248"/>
      <c r="C640" s="248"/>
      <c r="D640" s="248"/>
      <c r="E640" s="248"/>
      <c r="F640" s="248"/>
      <c r="G640" s="248"/>
      <c r="H640" s="24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  <c r="AA640" s="248"/>
      <c r="AB640" s="248"/>
      <c r="AC640" s="248"/>
      <c r="AD640" s="248"/>
      <c r="AE640" s="248"/>
      <c r="AF640" s="248"/>
      <c r="AG640" s="248"/>
      <c r="AH640" s="248"/>
      <c r="AI640" s="248"/>
      <c r="AJ640" s="248"/>
      <c r="AK640" s="248"/>
      <c r="AL640" s="248"/>
      <c r="AM640" s="248"/>
      <c r="AN640" s="248"/>
      <c r="AO640" s="248"/>
      <c r="AP640" s="248"/>
      <c r="AQ640" s="248"/>
      <c r="AR640" s="248"/>
      <c r="AS640" s="248"/>
      <c r="AT640" s="248"/>
    </row>
    <row r="641" spans="1:46" ht="15.75" customHeight="1" x14ac:dyDescent="0.2">
      <c r="A641" s="248"/>
      <c r="B641" s="248"/>
      <c r="C641" s="248"/>
      <c r="D641" s="248"/>
      <c r="E641" s="248"/>
      <c r="F641" s="248"/>
      <c r="G641" s="248"/>
      <c r="H641" s="248"/>
      <c r="I641" s="248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  <c r="AA641" s="248"/>
      <c r="AB641" s="248"/>
      <c r="AC641" s="248"/>
      <c r="AD641" s="248"/>
      <c r="AE641" s="248"/>
      <c r="AF641" s="248"/>
      <c r="AG641" s="248"/>
      <c r="AH641" s="248"/>
      <c r="AI641" s="248"/>
      <c r="AJ641" s="248"/>
      <c r="AK641" s="248"/>
      <c r="AL641" s="248"/>
      <c r="AM641" s="248"/>
      <c r="AN641" s="248"/>
      <c r="AO641" s="248"/>
      <c r="AP641" s="248"/>
      <c r="AQ641" s="248"/>
      <c r="AR641" s="248"/>
      <c r="AS641" s="248"/>
      <c r="AT641" s="248"/>
    </row>
    <row r="642" spans="1:46" ht="15.75" customHeight="1" x14ac:dyDescent="0.2">
      <c r="A642" s="248"/>
      <c r="B642" s="248"/>
      <c r="C642" s="248"/>
      <c r="D642" s="248"/>
      <c r="E642" s="248"/>
      <c r="F642" s="248"/>
      <c r="G642" s="248"/>
      <c r="H642" s="248"/>
      <c r="I642" s="248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  <c r="AC642" s="248"/>
      <c r="AD642" s="248"/>
      <c r="AE642" s="248"/>
      <c r="AF642" s="248"/>
      <c r="AG642" s="248"/>
      <c r="AH642" s="248"/>
      <c r="AI642" s="248"/>
      <c r="AJ642" s="248"/>
      <c r="AK642" s="248"/>
      <c r="AL642" s="248"/>
      <c r="AM642" s="248"/>
      <c r="AN642" s="248"/>
      <c r="AO642" s="248"/>
      <c r="AP642" s="248"/>
      <c r="AQ642" s="248"/>
      <c r="AR642" s="248"/>
      <c r="AS642" s="248"/>
      <c r="AT642" s="248"/>
    </row>
    <row r="643" spans="1:46" ht="15.75" customHeight="1" x14ac:dyDescent="0.2">
      <c r="A643" s="248"/>
      <c r="B643" s="248"/>
      <c r="C643" s="248"/>
      <c r="D643" s="248"/>
      <c r="E643" s="248"/>
      <c r="F643" s="248"/>
      <c r="G643" s="248"/>
      <c r="H643" s="248"/>
      <c r="I643" s="248"/>
      <c r="J643" s="248"/>
      <c r="K643" s="248"/>
      <c r="L643" s="248"/>
      <c r="M643" s="248"/>
      <c r="N643" s="248"/>
      <c r="O643" s="248"/>
      <c r="P643" s="248"/>
      <c r="Q643" s="248"/>
      <c r="R643" s="248"/>
      <c r="S643" s="248"/>
      <c r="T643" s="248"/>
      <c r="U643" s="248"/>
      <c r="V643" s="248"/>
      <c r="W643" s="248"/>
      <c r="X643" s="248"/>
      <c r="Y643" s="248"/>
      <c r="Z643" s="248"/>
      <c r="AA643" s="248"/>
      <c r="AB643" s="248"/>
      <c r="AC643" s="248"/>
      <c r="AD643" s="248"/>
      <c r="AE643" s="248"/>
      <c r="AF643" s="248"/>
      <c r="AG643" s="248"/>
      <c r="AH643" s="248"/>
      <c r="AI643" s="248"/>
      <c r="AJ643" s="248"/>
      <c r="AK643" s="248"/>
      <c r="AL643" s="248"/>
      <c r="AM643" s="248"/>
      <c r="AN643" s="248"/>
      <c r="AO643" s="248"/>
      <c r="AP643" s="248"/>
      <c r="AQ643" s="248"/>
      <c r="AR643" s="248"/>
      <c r="AS643" s="248"/>
      <c r="AT643" s="248"/>
    </row>
    <row r="644" spans="1:46" ht="15.75" customHeight="1" x14ac:dyDescent="0.2">
      <c r="A644" s="248"/>
      <c r="B644" s="248"/>
      <c r="C644" s="248"/>
      <c r="D644" s="248"/>
      <c r="E644" s="248"/>
      <c r="F644" s="248"/>
      <c r="G644" s="248"/>
      <c r="H644" s="248"/>
      <c r="I644" s="248"/>
      <c r="J644" s="248"/>
      <c r="K644" s="248"/>
      <c r="L644" s="248"/>
      <c r="M644" s="248"/>
      <c r="N644" s="248"/>
      <c r="O644" s="248"/>
      <c r="P644" s="248"/>
      <c r="Q644" s="248"/>
      <c r="R644" s="248"/>
      <c r="S644" s="248"/>
      <c r="T644" s="248"/>
      <c r="U644" s="248"/>
      <c r="V644" s="248"/>
      <c r="W644" s="248"/>
      <c r="X644" s="248"/>
      <c r="Y644" s="248"/>
      <c r="Z644" s="248"/>
      <c r="AA644" s="248"/>
      <c r="AB644" s="248"/>
      <c r="AC644" s="248"/>
      <c r="AD644" s="248"/>
      <c r="AE644" s="248"/>
      <c r="AF644" s="248"/>
      <c r="AG644" s="248"/>
      <c r="AH644" s="248"/>
      <c r="AI644" s="248"/>
      <c r="AJ644" s="248"/>
      <c r="AK644" s="248"/>
      <c r="AL644" s="248"/>
      <c r="AM644" s="248"/>
      <c r="AN644" s="248"/>
      <c r="AO644" s="248"/>
      <c r="AP644" s="248"/>
      <c r="AQ644" s="248"/>
      <c r="AR644" s="248"/>
      <c r="AS644" s="248"/>
      <c r="AT644" s="248"/>
    </row>
    <row r="645" spans="1:46" ht="15.75" customHeight="1" x14ac:dyDescent="0.2">
      <c r="A645" s="248"/>
      <c r="B645" s="248"/>
      <c r="C645" s="248"/>
      <c r="D645" s="248"/>
      <c r="E645" s="248"/>
      <c r="F645" s="248"/>
      <c r="G645" s="248"/>
      <c r="H645" s="24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  <c r="AA645" s="248"/>
      <c r="AB645" s="248"/>
      <c r="AC645" s="248"/>
      <c r="AD645" s="248"/>
      <c r="AE645" s="248"/>
      <c r="AF645" s="248"/>
      <c r="AG645" s="248"/>
      <c r="AH645" s="248"/>
      <c r="AI645" s="248"/>
      <c r="AJ645" s="248"/>
      <c r="AK645" s="248"/>
      <c r="AL645" s="248"/>
      <c r="AM645" s="248"/>
      <c r="AN645" s="248"/>
      <c r="AO645" s="248"/>
      <c r="AP645" s="248"/>
      <c r="AQ645" s="248"/>
      <c r="AR645" s="248"/>
      <c r="AS645" s="248"/>
      <c r="AT645" s="248"/>
    </row>
    <row r="646" spans="1:46" ht="15.75" customHeight="1" x14ac:dyDescent="0.2">
      <c r="A646" s="248"/>
      <c r="B646" s="248"/>
      <c r="C646" s="248"/>
      <c r="D646" s="248"/>
      <c r="E646" s="248"/>
      <c r="F646" s="248"/>
      <c r="G646" s="248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  <c r="AC646" s="248"/>
      <c r="AD646" s="248"/>
      <c r="AE646" s="248"/>
      <c r="AF646" s="248"/>
      <c r="AG646" s="248"/>
      <c r="AH646" s="248"/>
      <c r="AI646" s="248"/>
      <c r="AJ646" s="248"/>
      <c r="AK646" s="248"/>
      <c r="AL646" s="248"/>
      <c r="AM646" s="248"/>
      <c r="AN646" s="248"/>
      <c r="AO646" s="248"/>
      <c r="AP646" s="248"/>
      <c r="AQ646" s="248"/>
      <c r="AR646" s="248"/>
      <c r="AS646" s="248"/>
      <c r="AT646" s="248"/>
    </row>
    <row r="647" spans="1:46" ht="15.75" customHeight="1" x14ac:dyDescent="0.2">
      <c r="A647" s="248"/>
      <c r="B647" s="248"/>
      <c r="C647" s="248"/>
      <c r="D647" s="248"/>
      <c r="E647" s="248"/>
      <c r="F647" s="248"/>
      <c r="G647" s="248"/>
      <c r="H647" s="24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  <c r="AA647" s="248"/>
      <c r="AB647" s="248"/>
      <c r="AC647" s="248"/>
      <c r="AD647" s="248"/>
      <c r="AE647" s="248"/>
      <c r="AF647" s="248"/>
      <c r="AG647" s="248"/>
      <c r="AH647" s="248"/>
      <c r="AI647" s="248"/>
      <c r="AJ647" s="248"/>
      <c r="AK647" s="248"/>
      <c r="AL647" s="248"/>
      <c r="AM647" s="248"/>
      <c r="AN647" s="248"/>
      <c r="AO647" s="248"/>
      <c r="AP647" s="248"/>
      <c r="AQ647" s="248"/>
      <c r="AR647" s="248"/>
      <c r="AS647" s="248"/>
      <c r="AT647" s="248"/>
    </row>
    <row r="648" spans="1:46" ht="15.75" customHeight="1" x14ac:dyDescent="0.2">
      <c r="A648" s="248"/>
      <c r="B648" s="248"/>
      <c r="C648" s="248"/>
      <c r="D648" s="248"/>
      <c r="E648" s="248"/>
      <c r="F648" s="248"/>
      <c r="G648" s="248"/>
      <c r="H648" s="248"/>
      <c r="I648" s="248"/>
      <c r="J648" s="248"/>
      <c r="K648" s="248"/>
      <c r="L648" s="248"/>
      <c r="M648" s="248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  <c r="AA648" s="248"/>
      <c r="AB648" s="248"/>
      <c r="AC648" s="248"/>
      <c r="AD648" s="248"/>
      <c r="AE648" s="248"/>
      <c r="AF648" s="248"/>
      <c r="AG648" s="248"/>
      <c r="AH648" s="248"/>
      <c r="AI648" s="248"/>
      <c r="AJ648" s="248"/>
      <c r="AK648" s="248"/>
      <c r="AL648" s="248"/>
      <c r="AM648" s="248"/>
      <c r="AN648" s="248"/>
      <c r="AO648" s="248"/>
      <c r="AP648" s="248"/>
      <c r="AQ648" s="248"/>
      <c r="AR648" s="248"/>
      <c r="AS648" s="248"/>
      <c r="AT648" s="248"/>
    </row>
    <row r="649" spans="1:46" ht="15.75" customHeight="1" x14ac:dyDescent="0.2">
      <c r="A649" s="248"/>
      <c r="B649" s="248"/>
      <c r="C649" s="248"/>
      <c r="D649" s="248"/>
      <c r="E649" s="248"/>
      <c r="F649" s="248"/>
      <c r="G649" s="248"/>
      <c r="H649" s="248"/>
      <c r="I649" s="248"/>
      <c r="J649" s="248"/>
      <c r="K649" s="248"/>
      <c r="L649" s="248"/>
      <c r="M649" s="248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  <c r="AA649" s="248"/>
      <c r="AB649" s="248"/>
      <c r="AC649" s="248"/>
      <c r="AD649" s="248"/>
      <c r="AE649" s="248"/>
      <c r="AF649" s="248"/>
      <c r="AG649" s="248"/>
      <c r="AH649" s="248"/>
      <c r="AI649" s="248"/>
      <c r="AJ649" s="248"/>
      <c r="AK649" s="248"/>
      <c r="AL649" s="248"/>
      <c r="AM649" s="248"/>
      <c r="AN649" s="248"/>
      <c r="AO649" s="248"/>
      <c r="AP649" s="248"/>
      <c r="AQ649" s="248"/>
      <c r="AR649" s="248"/>
      <c r="AS649" s="248"/>
      <c r="AT649" s="248"/>
    </row>
    <row r="650" spans="1:46" ht="15.75" customHeight="1" x14ac:dyDescent="0.2">
      <c r="A650" s="248"/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  <c r="AA650" s="248"/>
      <c r="AB650" s="248"/>
      <c r="AC650" s="248"/>
      <c r="AD650" s="248"/>
      <c r="AE650" s="248"/>
      <c r="AF650" s="248"/>
      <c r="AG650" s="248"/>
      <c r="AH650" s="248"/>
      <c r="AI650" s="248"/>
      <c r="AJ650" s="248"/>
      <c r="AK650" s="248"/>
      <c r="AL650" s="248"/>
      <c r="AM650" s="248"/>
      <c r="AN650" s="248"/>
      <c r="AO650" s="248"/>
      <c r="AP650" s="248"/>
      <c r="AQ650" s="248"/>
      <c r="AR650" s="248"/>
      <c r="AS650" s="248"/>
      <c r="AT650" s="248"/>
    </row>
    <row r="651" spans="1:46" ht="15.75" customHeight="1" x14ac:dyDescent="0.2">
      <c r="A651" s="248"/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248"/>
      <c r="M651" s="248"/>
      <c r="N651" s="248"/>
      <c r="O651" s="248"/>
      <c r="P651" s="248"/>
      <c r="Q651" s="248"/>
      <c r="R651" s="248"/>
      <c r="S651" s="248"/>
      <c r="T651" s="248"/>
      <c r="U651" s="248"/>
      <c r="V651" s="248"/>
      <c r="W651" s="248"/>
      <c r="X651" s="248"/>
      <c r="Y651" s="248"/>
      <c r="Z651" s="248"/>
      <c r="AA651" s="248"/>
      <c r="AB651" s="248"/>
      <c r="AC651" s="248"/>
      <c r="AD651" s="248"/>
      <c r="AE651" s="248"/>
      <c r="AF651" s="248"/>
      <c r="AG651" s="248"/>
      <c r="AH651" s="248"/>
      <c r="AI651" s="248"/>
      <c r="AJ651" s="248"/>
      <c r="AK651" s="248"/>
      <c r="AL651" s="248"/>
      <c r="AM651" s="248"/>
      <c r="AN651" s="248"/>
      <c r="AO651" s="248"/>
      <c r="AP651" s="248"/>
      <c r="AQ651" s="248"/>
      <c r="AR651" s="248"/>
      <c r="AS651" s="248"/>
      <c r="AT651" s="248"/>
    </row>
    <row r="652" spans="1:46" ht="15.75" customHeight="1" x14ac:dyDescent="0.2">
      <c r="A652" s="248"/>
      <c r="B652" s="248"/>
      <c r="C652" s="248"/>
      <c r="D652" s="248"/>
      <c r="E652" s="248"/>
      <c r="F652" s="248"/>
      <c r="G652" s="248"/>
      <c r="H652" s="248"/>
      <c r="I652" s="248"/>
      <c r="J652" s="248"/>
      <c r="K652" s="248"/>
      <c r="L652" s="248"/>
      <c r="M652" s="248"/>
      <c r="N652" s="248"/>
      <c r="O652" s="248"/>
      <c r="P652" s="248"/>
      <c r="Q652" s="248"/>
      <c r="R652" s="248"/>
      <c r="S652" s="248"/>
      <c r="T652" s="248"/>
      <c r="U652" s="248"/>
      <c r="V652" s="248"/>
      <c r="W652" s="248"/>
      <c r="X652" s="248"/>
      <c r="Y652" s="248"/>
      <c r="Z652" s="248"/>
      <c r="AA652" s="248"/>
      <c r="AB652" s="248"/>
      <c r="AC652" s="248"/>
      <c r="AD652" s="248"/>
      <c r="AE652" s="248"/>
      <c r="AF652" s="248"/>
      <c r="AG652" s="248"/>
      <c r="AH652" s="248"/>
      <c r="AI652" s="248"/>
      <c r="AJ652" s="248"/>
      <c r="AK652" s="248"/>
      <c r="AL652" s="248"/>
      <c r="AM652" s="248"/>
      <c r="AN652" s="248"/>
      <c r="AO652" s="248"/>
      <c r="AP652" s="248"/>
      <c r="AQ652" s="248"/>
      <c r="AR652" s="248"/>
      <c r="AS652" s="248"/>
      <c r="AT652" s="248"/>
    </row>
    <row r="653" spans="1:46" ht="15.75" customHeight="1" x14ac:dyDescent="0.2">
      <c r="A653" s="248"/>
      <c r="B653" s="248"/>
      <c r="C653" s="248"/>
      <c r="D653" s="248"/>
      <c r="E653" s="248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  <c r="AA653" s="248"/>
      <c r="AB653" s="248"/>
      <c r="AC653" s="248"/>
      <c r="AD653" s="248"/>
      <c r="AE653" s="248"/>
      <c r="AF653" s="248"/>
      <c r="AG653" s="248"/>
      <c r="AH653" s="248"/>
      <c r="AI653" s="248"/>
      <c r="AJ653" s="248"/>
      <c r="AK653" s="248"/>
      <c r="AL653" s="248"/>
      <c r="AM653" s="248"/>
      <c r="AN653" s="248"/>
      <c r="AO653" s="248"/>
      <c r="AP653" s="248"/>
      <c r="AQ653" s="248"/>
      <c r="AR653" s="248"/>
      <c r="AS653" s="248"/>
      <c r="AT653" s="248"/>
    </row>
    <row r="654" spans="1:46" ht="15.75" customHeight="1" x14ac:dyDescent="0.2">
      <c r="A654" s="248"/>
      <c r="B654" s="248"/>
      <c r="C654" s="248"/>
      <c r="D654" s="248"/>
      <c r="E654" s="248"/>
      <c r="F654" s="248"/>
      <c r="G654" s="248"/>
      <c r="H654" s="248"/>
      <c r="I654" s="248"/>
      <c r="J654" s="248"/>
      <c r="K654" s="248"/>
      <c r="L654" s="248"/>
      <c r="M654" s="248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  <c r="AA654" s="248"/>
      <c r="AB654" s="248"/>
      <c r="AC654" s="248"/>
      <c r="AD654" s="248"/>
      <c r="AE654" s="248"/>
      <c r="AF654" s="248"/>
      <c r="AG654" s="248"/>
      <c r="AH654" s="248"/>
      <c r="AI654" s="248"/>
      <c r="AJ654" s="248"/>
      <c r="AK654" s="248"/>
      <c r="AL654" s="248"/>
      <c r="AM654" s="248"/>
      <c r="AN654" s="248"/>
      <c r="AO654" s="248"/>
      <c r="AP654" s="248"/>
      <c r="AQ654" s="248"/>
      <c r="AR654" s="248"/>
      <c r="AS654" s="248"/>
      <c r="AT654" s="248"/>
    </row>
    <row r="655" spans="1:46" ht="15.75" customHeight="1" x14ac:dyDescent="0.2">
      <c r="A655" s="248"/>
      <c r="B655" s="248"/>
      <c r="C655" s="248"/>
      <c r="D655" s="248"/>
      <c r="E655" s="248"/>
      <c r="F655" s="248"/>
      <c r="G655" s="248"/>
      <c r="H655" s="248"/>
      <c r="I655" s="248"/>
      <c r="J655" s="248"/>
      <c r="K655" s="248"/>
      <c r="L655" s="248"/>
      <c r="M655" s="248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  <c r="AA655" s="248"/>
      <c r="AB655" s="248"/>
      <c r="AC655" s="248"/>
      <c r="AD655" s="248"/>
      <c r="AE655" s="248"/>
      <c r="AF655" s="248"/>
      <c r="AG655" s="248"/>
      <c r="AH655" s="248"/>
      <c r="AI655" s="248"/>
      <c r="AJ655" s="248"/>
      <c r="AK655" s="248"/>
      <c r="AL655" s="248"/>
      <c r="AM655" s="248"/>
      <c r="AN655" s="248"/>
      <c r="AO655" s="248"/>
      <c r="AP655" s="248"/>
      <c r="AQ655" s="248"/>
      <c r="AR655" s="248"/>
      <c r="AS655" s="248"/>
      <c r="AT655" s="248"/>
    </row>
    <row r="656" spans="1:46" ht="15.75" customHeight="1" x14ac:dyDescent="0.2">
      <c r="A656" s="248"/>
      <c r="B656" s="248"/>
      <c r="C656" s="248"/>
      <c r="D656" s="248"/>
      <c r="E656" s="248"/>
      <c r="F656" s="248"/>
      <c r="G656" s="248"/>
      <c r="H656" s="248"/>
      <c r="I656" s="248"/>
      <c r="J656" s="248"/>
      <c r="K656" s="248"/>
      <c r="L656" s="248"/>
      <c r="M656" s="248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  <c r="AA656" s="248"/>
      <c r="AB656" s="248"/>
      <c r="AC656" s="248"/>
      <c r="AD656" s="248"/>
      <c r="AE656" s="248"/>
      <c r="AF656" s="248"/>
      <c r="AG656" s="248"/>
      <c r="AH656" s="248"/>
      <c r="AI656" s="248"/>
      <c r="AJ656" s="248"/>
      <c r="AK656" s="248"/>
      <c r="AL656" s="248"/>
      <c r="AM656" s="248"/>
      <c r="AN656" s="248"/>
      <c r="AO656" s="248"/>
      <c r="AP656" s="248"/>
      <c r="AQ656" s="248"/>
      <c r="AR656" s="248"/>
      <c r="AS656" s="248"/>
      <c r="AT656" s="248"/>
    </row>
    <row r="657" spans="1:46" ht="15.75" customHeight="1" x14ac:dyDescent="0.2">
      <c r="A657" s="248"/>
      <c r="B657" s="248"/>
      <c r="C657" s="248"/>
      <c r="D657" s="248"/>
      <c r="E657" s="248"/>
      <c r="F657" s="248"/>
      <c r="G657" s="248"/>
      <c r="H657" s="248"/>
      <c r="I657" s="248"/>
      <c r="J657" s="248"/>
      <c r="K657" s="248"/>
      <c r="L657" s="248"/>
      <c r="M657" s="248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  <c r="AA657" s="248"/>
      <c r="AB657" s="248"/>
      <c r="AC657" s="248"/>
      <c r="AD657" s="248"/>
      <c r="AE657" s="248"/>
      <c r="AF657" s="248"/>
      <c r="AG657" s="248"/>
      <c r="AH657" s="248"/>
      <c r="AI657" s="248"/>
      <c r="AJ657" s="248"/>
      <c r="AK657" s="248"/>
      <c r="AL657" s="248"/>
      <c r="AM657" s="248"/>
      <c r="AN657" s="248"/>
      <c r="AO657" s="248"/>
      <c r="AP657" s="248"/>
      <c r="AQ657" s="248"/>
      <c r="AR657" s="248"/>
      <c r="AS657" s="248"/>
      <c r="AT657" s="248"/>
    </row>
    <row r="658" spans="1:46" ht="15.75" customHeight="1" x14ac:dyDescent="0.2">
      <c r="A658" s="248"/>
      <c r="B658" s="248"/>
      <c r="C658" s="248"/>
      <c r="D658" s="248"/>
      <c r="E658" s="248"/>
      <c r="F658" s="248"/>
      <c r="G658" s="248"/>
      <c r="H658" s="248"/>
      <c r="I658" s="248"/>
      <c r="J658" s="248"/>
      <c r="K658" s="248"/>
      <c r="L658" s="248"/>
      <c r="M658" s="248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  <c r="AA658" s="248"/>
      <c r="AB658" s="248"/>
      <c r="AC658" s="248"/>
      <c r="AD658" s="248"/>
      <c r="AE658" s="248"/>
      <c r="AF658" s="248"/>
      <c r="AG658" s="248"/>
      <c r="AH658" s="248"/>
      <c r="AI658" s="248"/>
      <c r="AJ658" s="248"/>
      <c r="AK658" s="248"/>
      <c r="AL658" s="248"/>
      <c r="AM658" s="248"/>
      <c r="AN658" s="248"/>
      <c r="AO658" s="248"/>
      <c r="AP658" s="248"/>
      <c r="AQ658" s="248"/>
      <c r="AR658" s="248"/>
      <c r="AS658" s="248"/>
      <c r="AT658" s="248"/>
    </row>
    <row r="659" spans="1:46" ht="15.75" customHeight="1" x14ac:dyDescent="0.2">
      <c r="A659" s="248"/>
      <c r="B659" s="248"/>
      <c r="C659" s="248"/>
      <c r="D659" s="248"/>
      <c r="E659" s="248"/>
      <c r="F659" s="248"/>
      <c r="G659" s="248"/>
      <c r="H659" s="248"/>
      <c r="I659" s="248"/>
      <c r="J659" s="248"/>
      <c r="K659" s="248"/>
      <c r="L659" s="248"/>
      <c r="M659" s="248"/>
      <c r="N659" s="248"/>
      <c r="O659" s="248"/>
      <c r="P659" s="248"/>
      <c r="Q659" s="248"/>
      <c r="R659" s="248"/>
      <c r="S659" s="248"/>
      <c r="T659" s="248"/>
      <c r="U659" s="248"/>
      <c r="V659" s="248"/>
      <c r="W659" s="248"/>
      <c r="X659" s="248"/>
      <c r="Y659" s="248"/>
      <c r="Z659" s="248"/>
      <c r="AA659" s="248"/>
      <c r="AB659" s="248"/>
      <c r="AC659" s="248"/>
      <c r="AD659" s="248"/>
      <c r="AE659" s="248"/>
      <c r="AF659" s="248"/>
      <c r="AG659" s="248"/>
      <c r="AH659" s="248"/>
      <c r="AI659" s="248"/>
      <c r="AJ659" s="248"/>
      <c r="AK659" s="248"/>
      <c r="AL659" s="248"/>
      <c r="AM659" s="248"/>
      <c r="AN659" s="248"/>
      <c r="AO659" s="248"/>
      <c r="AP659" s="248"/>
      <c r="AQ659" s="248"/>
      <c r="AR659" s="248"/>
      <c r="AS659" s="248"/>
      <c r="AT659" s="248"/>
    </row>
    <row r="660" spans="1:46" ht="15.75" customHeight="1" x14ac:dyDescent="0.2">
      <c r="A660" s="248"/>
      <c r="B660" s="248"/>
      <c r="C660" s="248"/>
      <c r="D660" s="248"/>
      <c r="E660" s="248"/>
      <c r="F660" s="248"/>
      <c r="G660" s="248"/>
      <c r="H660" s="248"/>
      <c r="I660" s="248"/>
      <c r="J660" s="248"/>
      <c r="K660" s="248"/>
      <c r="L660" s="248"/>
      <c r="M660" s="248"/>
      <c r="N660" s="248"/>
      <c r="O660" s="248"/>
      <c r="P660" s="248"/>
      <c r="Q660" s="248"/>
      <c r="R660" s="248"/>
      <c r="S660" s="248"/>
      <c r="T660" s="248"/>
      <c r="U660" s="248"/>
      <c r="V660" s="248"/>
      <c r="W660" s="248"/>
      <c r="X660" s="248"/>
      <c r="Y660" s="248"/>
      <c r="Z660" s="248"/>
      <c r="AA660" s="248"/>
      <c r="AB660" s="248"/>
      <c r="AC660" s="248"/>
      <c r="AD660" s="248"/>
      <c r="AE660" s="248"/>
      <c r="AF660" s="248"/>
      <c r="AG660" s="248"/>
      <c r="AH660" s="248"/>
      <c r="AI660" s="248"/>
      <c r="AJ660" s="248"/>
      <c r="AK660" s="248"/>
      <c r="AL660" s="248"/>
      <c r="AM660" s="248"/>
      <c r="AN660" s="248"/>
      <c r="AO660" s="248"/>
      <c r="AP660" s="248"/>
      <c r="AQ660" s="248"/>
      <c r="AR660" s="248"/>
      <c r="AS660" s="248"/>
      <c r="AT660" s="248"/>
    </row>
    <row r="661" spans="1:46" ht="15.75" customHeight="1" x14ac:dyDescent="0.2">
      <c r="A661" s="248"/>
      <c r="B661" s="248"/>
      <c r="C661" s="248"/>
      <c r="D661" s="248"/>
      <c r="E661" s="248"/>
      <c r="F661" s="248"/>
      <c r="G661" s="248"/>
      <c r="H661" s="24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  <c r="AA661" s="248"/>
      <c r="AB661" s="248"/>
      <c r="AC661" s="248"/>
      <c r="AD661" s="248"/>
      <c r="AE661" s="248"/>
      <c r="AF661" s="248"/>
      <c r="AG661" s="248"/>
      <c r="AH661" s="248"/>
      <c r="AI661" s="248"/>
      <c r="AJ661" s="248"/>
      <c r="AK661" s="248"/>
      <c r="AL661" s="248"/>
      <c r="AM661" s="248"/>
      <c r="AN661" s="248"/>
      <c r="AO661" s="248"/>
      <c r="AP661" s="248"/>
      <c r="AQ661" s="248"/>
      <c r="AR661" s="248"/>
      <c r="AS661" s="248"/>
      <c r="AT661" s="248"/>
    </row>
    <row r="662" spans="1:46" ht="15.75" customHeight="1" x14ac:dyDescent="0.2">
      <c r="A662" s="248"/>
      <c r="B662" s="248"/>
      <c r="C662" s="248"/>
      <c r="D662" s="248"/>
      <c r="E662" s="248"/>
      <c r="F662" s="248"/>
      <c r="G662" s="248"/>
      <c r="H662" s="248"/>
      <c r="I662" s="248"/>
      <c r="J662" s="248"/>
      <c r="K662" s="248"/>
      <c r="L662" s="248"/>
      <c r="M662" s="248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  <c r="AA662" s="248"/>
      <c r="AB662" s="248"/>
      <c r="AC662" s="248"/>
      <c r="AD662" s="248"/>
      <c r="AE662" s="248"/>
      <c r="AF662" s="248"/>
      <c r="AG662" s="248"/>
      <c r="AH662" s="248"/>
      <c r="AI662" s="248"/>
      <c r="AJ662" s="248"/>
      <c r="AK662" s="248"/>
      <c r="AL662" s="248"/>
      <c r="AM662" s="248"/>
      <c r="AN662" s="248"/>
      <c r="AO662" s="248"/>
      <c r="AP662" s="248"/>
      <c r="AQ662" s="248"/>
      <c r="AR662" s="248"/>
      <c r="AS662" s="248"/>
      <c r="AT662" s="248"/>
    </row>
    <row r="663" spans="1:46" ht="15.75" customHeight="1" x14ac:dyDescent="0.2">
      <c r="A663" s="248"/>
      <c r="B663" s="248"/>
      <c r="C663" s="248"/>
      <c r="D663" s="248"/>
      <c r="E663" s="248"/>
      <c r="F663" s="248"/>
      <c r="G663" s="248"/>
      <c r="H663" s="24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  <c r="AA663" s="248"/>
      <c r="AB663" s="248"/>
      <c r="AC663" s="248"/>
      <c r="AD663" s="248"/>
      <c r="AE663" s="248"/>
      <c r="AF663" s="248"/>
      <c r="AG663" s="248"/>
      <c r="AH663" s="248"/>
      <c r="AI663" s="248"/>
      <c r="AJ663" s="248"/>
      <c r="AK663" s="248"/>
      <c r="AL663" s="248"/>
      <c r="AM663" s="248"/>
      <c r="AN663" s="248"/>
      <c r="AO663" s="248"/>
      <c r="AP663" s="248"/>
      <c r="AQ663" s="248"/>
      <c r="AR663" s="248"/>
      <c r="AS663" s="248"/>
      <c r="AT663" s="248"/>
    </row>
    <row r="664" spans="1:46" ht="15.75" customHeight="1" x14ac:dyDescent="0.2">
      <c r="A664" s="248"/>
      <c r="B664" s="248"/>
      <c r="C664" s="248"/>
      <c r="D664" s="248"/>
      <c r="E664" s="248"/>
      <c r="F664" s="248"/>
      <c r="G664" s="248"/>
      <c r="H664" s="248"/>
      <c r="I664" s="248"/>
      <c r="J664" s="248"/>
      <c r="K664" s="248"/>
      <c r="L664" s="248"/>
      <c r="M664" s="248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  <c r="AA664" s="248"/>
      <c r="AB664" s="248"/>
      <c r="AC664" s="248"/>
      <c r="AD664" s="248"/>
      <c r="AE664" s="248"/>
      <c r="AF664" s="248"/>
      <c r="AG664" s="248"/>
      <c r="AH664" s="248"/>
      <c r="AI664" s="248"/>
      <c r="AJ664" s="248"/>
      <c r="AK664" s="248"/>
      <c r="AL664" s="248"/>
      <c r="AM664" s="248"/>
      <c r="AN664" s="248"/>
      <c r="AO664" s="248"/>
      <c r="AP664" s="248"/>
      <c r="AQ664" s="248"/>
      <c r="AR664" s="248"/>
      <c r="AS664" s="248"/>
      <c r="AT664" s="248"/>
    </row>
    <row r="665" spans="1:46" ht="15.75" customHeight="1" x14ac:dyDescent="0.2">
      <c r="A665" s="248"/>
      <c r="B665" s="248"/>
      <c r="C665" s="248"/>
      <c r="D665" s="248"/>
      <c r="E665" s="248"/>
      <c r="F665" s="248"/>
      <c r="G665" s="248"/>
      <c r="H665" s="248"/>
      <c r="I665" s="248"/>
      <c r="J665" s="248"/>
      <c r="K665" s="248"/>
      <c r="L665" s="248"/>
      <c r="M665" s="248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  <c r="AA665" s="248"/>
      <c r="AB665" s="248"/>
      <c r="AC665" s="248"/>
      <c r="AD665" s="248"/>
      <c r="AE665" s="248"/>
      <c r="AF665" s="248"/>
      <c r="AG665" s="248"/>
      <c r="AH665" s="248"/>
      <c r="AI665" s="248"/>
      <c r="AJ665" s="248"/>
      <c r="AK665" s="248"/>
      <c r="AL665" s="248"/>
      <c r="AM665" s="248"/>
      <c r="AN665" s="248"/>
      <c r="AO665" s="248"/>
      <c r="AP665" s="248"/>
      <c r="AQ665" s="248"/>
      <c r="AR665" s="248"/>
      <c r="AS665" s="248"/>
      <c r="AT665" s="248"/>
    </row>
    <row r="666" spans="1:46" ht="15.75" customHeight="1" x14ac:dyDescent="0.2">
      <c r="A666" s="248"/>
      <c r="B666" s="248"/>
      <c r="C666" s="248"/>
      <c r="D666" s="248"/>
      <c r="E666" s="248"/>
      <c r="F666" s="248"/>
      <c r="G666" s="248"/>
      <c r="H666" s="248"/>
      <c r="I666" s="248"/>
      <c r="J666" s="248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  <c r="AA666" s="248"/>
      <c r="AB666" s="248"/>
      <c r="AC666" s="248"/>
      <c r="AD666" s="248"/>
      <c r="AE666" s="248"/>
      <c r="AF666" s="248"/>
      <c r="AG666" s="248"/>
      <c r="AH666" s="248"/>
      <c r="AI666" s="248"/>
      <c r="AJ666" s="248"/>
      <c r="AK666" s="248"/>
      <c r="AL666" s="248"/>
      <c r="AM666" s="248"/>
      <c r="AN666" s="248"/>
      <c r="AO666" s="248"/>
      <c r="AP666" s="248"/>
      <c r="AQ666" s="248"/>
      <c r="AR666" s="248"/>
      <c r="AS666" s="248"/>
      <c r="AT666" s="248"/>
    </row>
    <row r="667" spans="1:46" ht="15.75" customHeight="1" x14ac:dyDescent="0.2">
      <c r="A667" s="248"/>
      <c r="B667" s="248"/>
      <c r="C667" s="248"/>
      <c r="D667" s="248"/>
      <c r="E667" s="248"/>
      <c r="F667" s="248"/>
      <c r="G667" s="248"/>
      <c r="H667" s="248"/>
      <c r="I667" s="248"/>
      <c r="J667" s="248"/>
      <c r="K667" s="248"/>
      <c r="L667" s="248"/>
      <c r="M667" s="248"/>
      <c r="N667" s="248"/>
      <c r="O667" s="248"/>
      <c r="P667" s="248"/>
      <c r="Q667" s="248"/>
      <c r="R667" s="248"/>
      <c r="S667" s="248"/>
      <c r="T667" s="248"/>
      <c r="U667" s="248"/>
      <c r="V667" s="248"/>
      <c r="W667" s="248"/>
      <c r="X667" s="248"/>
      <c r="Y667" s="248"/>
      <c r="Z667" s="248"/>
      <c r="AA667" s="248"/>
      <c r="AB667" s="248"/>
      <c r="AC667" s="248"/>
      <c r="AD667" s="248"/>
      <c r="AE667" s="248"/>
      <c r="AF667" s="248"/>
      <c r="AG667" s="248"/>
      <c r="AH667" s="248"/>
      <c r="AI667" s="248"/>
      <c r="AJ667" s="248"/>
      <c r="AK667" s="248"/>
      <c r="AL667" s="248"/>
      <c r="AM667" s="248"/>
      <c r="AN667" s="248"/>
      <c r="AO667" s="248"/>
      <c r="AP667" s="248"/>
      <c r="AQ667" s="248"/>
      <c r="AR667" s="248"/>
      <c r="AS667" s="248"/>
      <c r="AT667" s="248"/>
    </row>
    <row r="668" spans="1:46" ht="15.75" customHeight="1" x14ac:dyDescent="0.2">
      <c r="A668" s="248"/>
      <c r="B668" s="248"/>
      <c r="C668" s="248"/>
      <c r="D668" s="248"/>
      <c r="E668" s="248"/>
      <c r="F668" s="248"/>
      <c r="G668" s="248"/>
      <c r="H668" s="248"/>
      <c r="I668" s="248"/>
      <c r="J668" s="248"/>
      <c r="K668" s="248"/>
      <c r="L668" s="248"/>
      <c r="M668" s="248"/>
      <c r="N668" s="248"/>
      <c r="O668" s="248"/>
      <c r="P668" s="248"/>
      <c r="Q668" s="248"/>
      <c r="R668" s="248"/>
      <c r="S668" s="248"/>
      <c r="T668" s="248"/>
      <c r="U668" s="248"/>
      <c r="V668" s="248"/>
      <c r="W668" s="248"/>
      <c r="X668" s="248"/>
      <c r="Y668" s="248"/>
      <c r="Z668" s="248"/>
      <c r="AA668" s="248"/>
      <c r="AB668" s="248"/>
      <c r="AC668" s="248"/>
      <c r="AD668" s="248"/>
      <c r="AE668" s="248"/>
      <c r="AF668" s="248"/>
      <c r="AG668" s="248"/>
      <c r="AH668" s="248"/>
      <c r="AI668" s="248"/>
      <c r="AJ668" s="248"/>
      <c r="AK668" s="248"/>
      <c r="AL668" s="248"/>
      <c r="AM668" s="248"/>
      <c r="AN668" s="248"/>
      <c r="AO668" s="248"/>
      <c r="AP668" s="248"/>
      <c r="AQ668" s="248"/>
      <c r="AR668" s="248"/>
      <c r="AS668" s="248"/>
      <c r="AT668" s="248"/>
    </row>
    <row r="669" spans="1:46" ht="15.75" customHeight="1" x14ac:dyDescent="0.2">
      <c r="A669" s="248"/>
      <c r="B669" s="248"/>
      <c r="C669" s="248"/>
      <c r="D669" s="248"/>
      <c r="E669" s="248"/>
      <c r="F669" s="248"/>
      <c r="G669" s="248"/>
      <c r="H669" s="248"/>
      <c r="I669" s="248"/>
      <c r="J669" s="248"/>
      <c r="K669" s="248"/>
      <c r="L669" s="248"/>
      <c r="M669" s="248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  <c r="AA669" s="248"/>
      <c r="AB669" s="248"/>
      <c r="AC669" s="248"/>
      <c r="AD669" s="248"/>
      <c r="AE669" s="248"/>
      <c r="AF669" s="248"/>
      <c r="AG669" s="248"/>
      <c r="AH669" s="248"/>
      <c r="AI669" s="248"/>
      <c r="AJ669" s="248"/>
      <c r="AK669" s="248"/>
      <c r="AL669" s="248"/>
      <c r="AM669" s="248"/>
      <c r="AN669" s="248"/>
      <c r="AO669" s="248"/>
      <c r="AP669" s="248"/>
      <c r="AQ669" s="248"/>
      <c r="AR669" s="248"/>
      <c r="AS669" s="248"/>
      <c r="AT669" s="248"/>
    </row>
    <row r="670" spans="1:46" ht="15.75" customHeight="1" x14ac:dyDescent="0.2">
      <c r="A670" s="248"/>
      <c r="B670" s="248"/>
      <c r="C670" s="248"/>
      <c r="D670" s="248"/>
      <c r="E670" s="248"/>
      <c r="F670" s="248"/>
      <c r="G670" s="248"/>
      <c r="H670" s="24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  <c r="AA670" s="248"/>
      <c r="AB670" s="248"/>
      <c r="AC670" s="248"/>
      <c r="AD670" s="248"/>
      <c r="AE670" s="248"/>
      <c r="AF670" s="248"/>
      <c r="AG670" s="248"/>
      <c r="AH670" s="248"/>
      <c r="AI670" s="248"/>
      <c r="AJ670" s="248"/>
      <c r="AK670" s="248"/>
      <c r="AL670" s="248"/>
      <c r="AM670" s="248"/>
      <c r="AN670" s="248"/>
      <c r="AO670" s="248"/>
      <c r="AP670" s="248"/>
      <c r="AQ670" s="248"/>
      <c r="AR670" s="248"/>
      <c r="AS670" s="248"/>
      <c r="AT670" s="248"/>
    </row>
    <row r="671" spans="1:46" ht="15.75" customHeight="1" x14ac:dyDescent="0.2">
      <c r="A671" s="248"/>
      <c r="B671" s="248"/>
      <c r="C671" s="248"/>
      <c r="D671" s="248"/>
      <c r="E671" s="248"/>
      <c r="F671" s="248"/>
      <c r="G671" s="248"/>
      <c r="H671" s="24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  <c r="AA671" s="248"/>
      <c r="AB671" s="248"/>
      <c r="AC671" s="248"/>
      <c r="AD671" s="248"/>
      <c r="AE671" s="248"/>
      <c r="AF671" s="248"/>
      <c r="AG671" s="248"/>
      <c r="AH671" s="248"/>
      <c r="AI671" s="248"/>
      <c r="AJ671" s="248"/>
      <c r="AK671" s="248"/>
      <c r="AL671" s="248"/>
      <c r="AM671" s="248"/>
      <c r="AN671" s="248"/>
      <c r="AO671" s="248"/>
      <c r="AP671" s="248"/>
      <c r="AQ671" s="248"/>
      <c r="AR671" s="248"/>
      <c r="AS671" s="248"/>
      <c r="AT671" s="248"/>
    </row>
    <row r="672" spans="1:46" ht="15.75" customHeight="1" x14ac:dyDescent="0.2">
      <c r="A672" s="248"/>
      <c r="B672" s="248"/>
      <c r="C672" s="248"/>
      <c r="D672" s="248"/>
      <c r="E672" s="248"/>
      <c r="F672" s="248"/>
      <c r="G672" s="248"/>
      <c r="H672" s="24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  <c r="AA672" s="248"/>
      <c r="AB672" s="248"/>
      <c r="AC672" s="248"/>
      <c r="AD672" s="248"/>
      <c r="AE672" s="248"/>
      <c r="AF672" s="248"/>
      <c r="AG672" s="248"/>
      <c r="AH672" s="248"/>
      <c r="AI672" s="248"/>
      <c r="AJ672" s="248"/>
      <c r="AK672" s="248"/>
      <c r="AL672" s="248"/>
      <c r="AM672" s="248"/>
      <c r="AN672" s="248"/>
      <c r="AO672" s="248"/>
      <c r="AP672" s="248"/>
      <c r="AQ672" s="248"/>
      <c r="AR672" s="248"/>
      <c r="AS672" s="248"/>
      <c r="AT672" s="248"/>
    </row>
    <row r="673" spans="1:46" ht="15.75" customHeight="1" x14ac:dyDescent="0.2">
      <c r="A673" s="248"/>
      <c r="B673" s="248"/>
      <c r="C673" s="248"/>
      <c r="D673" s="248"/>
      <c r="E673" s="248"/>
      <c r="F673" s="248"/>
      <c r="G673" s="248"/>
      <c r="H673" s="24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  <c r="AA673" s="248"/>
      <c r="AB673" s="248"/>
      <c r="AC673" s="248"/>
      <c r="AD673" s="248"/>
      <c r="AE673" s="248"/>
      <c r="AF673" s="248"/>
      <c r="AG673" s="248"/>
      <c r="AH673" s="248"/>
      <c r="AI673" s="248"/>
      <c r="AJ673" s="248"/>
      <c r="AK673" s="248"/>
      <c r="AL673" s="248"/>
      <c r="AM673" s="248"/>
      <c r="AN673" s="248"/>
      <c r="AO673" s="248"/>
      <c r="AP673" s="248"/>
      <c r="AQ673" s="248"/>
      <c r="AR673" s="248"/>
      <c r="AS673" s="248"/>
      <c r="AT673" s="248"/>
    </row>
    <row r="674" spans="1:46" ht="15.75" customHeight="1" x14ac:dyDescent="0.2">
      <c r="A674" s="248"/>
      <c r="B674" s="248"/>
      <c r="C674" s="248"/>
      <c r="D674" s="248"/>
      <c r="E674" s="248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  <c r="AC674" s="248"/>
      <c r="AD674" s="248"/>
      <c r="AE674" s="248"/>
      <c r="AF674" s="248"/>
      <c r="AG674" s="248"/>
      <c r="AH674" s="248"/>
      <c r="AI674" s="248"/>
      <c r="AJ674" s="248"/>
      <c r="AK674" s="248"/>
      <c r="AL674" s="248"/>
      <c r="AM674" s="248"/>
      <c r="AN674" s="248"/>
      <c r="AO674" s="248"/>
      <c r="AP674" s="248"/>
      <c r="AQ674" s="248"/>
      <c r="AR674" s="248"/>
      <c r="AS674" s="248"/>
      <c r="AT674" s="248"/>
    </row>
    <row r="675" spans="1:46" ht="15.75" customHeight="1" x14ac:dyDescent="0.2">
      <c r="A675" s="248"/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  <c r="S675" s="248"/>
      <c r="T675" s="248"/>
      <c r="U675" s="248"/>
      <c r="V675" s="248"/>
      <c r="W675" s="248"/>
      <c r="X675" s="248"/>
      <c r="Y675" s="248"/>
      <c r="Z675" s="248"/>
      <c r="AA675" s="248"/>
      <c r="AB675" s="248"/>
      <c r="AC675" s="248"/>
      <c r="AD675" s="248"/>
      <c r="AE675" s="248"/>
      <c r="AF675" s="248"/>
      <c r="AG675" s="248"/>
      <c r="AH675" s="248"/>
      <c r="AI675" s="248"/>
      <c r="AJ675" s="248"/>
      <c r="AK675" s="248"/>
      <c r="AL675" s="248"/>
      <c r="AM675" s="248"/>
      <c r="AN675" s="248"/>
      <c r="AO675" s="248"/>
      <c r="AP675" s="248"/>
      <c r="AQ675" s="248"/>
      <c r="AR675" s="248"/>
      <c r="AS675" s="248"/>
      <c r="AT675" s="248"/>
    </row>
    <row r="676" spans="1:46" ht="15.75" customHeight="1" x14ac:dyDescent="0.2">
      <c r="A676" s="248"/>
      <c r="B676" s="248"/>
      <c r="C676" s="248"/>
      <c r="D676" s="248"/>
      <c r="E676" s="248"/>
      <c r="F676" s="248"/>
      <c r="G676" s="248"/>
      <c r="H676" s="248"/>
      <c r="I676" s="248"/>
      <c r="J676" s="248"/>
      <c r="K676" s="248"/>
      <c r="L676" s="248"/>
      <c r="M676" s="248"/>
      <c r="N676" s="248"/>
      <c r="O676" s="248"/>
      <c r="P676" s="248"/>
      <c r="Q676" s="248"/>
      <c r="R676" s="248"/>
      <c r="S676" s="248"/>
      <c r="T676" s="248"/>
      <c r="U676" s="248"/>
      <c r="V676" s="248"/>
      <c r="W676" s="248"/>
      <c r="X676" s="248"/>
      <c r="Y676" s="248"/>
      <c r="Z676" s="248"/>
      <c r="AA676" s="248"/>
      <c r="AB676" s="248"/>
      <c r="AC676" s="248"/>
      <c r="AD676" s="248"/>
      <c r="AE676" s="248"/>
      <c r="AF676" s="248"/>
      <c r="AG676" s="248"/>
      <c r="AH676" s="248"/>
      <c r="AI676" s="248"/>
      <c r="AJ676" s="248"/>
      <c r="AK676" s="248"/>
      <c r="AL676" s="248"/>
      <c r="AM676" s="248"/>
      <c r="AN676" s="248"/>
      <c r="AO676" s="248"/>
      <c r="AP676" s="248"/>
      <c r="AQ676" s="248"/>
      <c r="AR676" s="248"/>
      <c r="AS676" s="248"/>
      <c r="AT676" s="248"/>
    </row>
    <row r="677" spans="1:46" ht="15.75" customHeight="1" x14ac:dyDescent="0.2">
      <c r="A677" s="248"/>
      <c r="B677" s="248"/>
      <c r="C677" s="248"/>
      <c r="D677" s="248"/>
      <c r="E677" s="248"/>
      <c r="F677" s="248"/>
      <c r="G677" s="248"/>
      <c r="H677" s="248"/>
      <c r="I677" s="248"/>
      <c r="J677" s="248"/>
      <c r="K677" s="248"/>
      <c r="L677" s="248"/>
      <c r="M677" s="248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  <c r="AA677" s="248"/>
      <c r="AB677" s="248"/>
      <c r="AC677" s="248"/>
      <c r="AD677" s="248"/>
      <c r="AE677" s="248"/>
      <c r="AF677" s="248"/>
      <c r="AG677" s="248"/>
      <c r="AH677" s="248"/>
      <c r="AI677" s="248"/>
      <c r="AJ677" s="248"/>
      <c r="AK677" s="248"/>
      <c r="AL677" s="248"/>
      <c r="AM677" s="248"/>
      <c r="AN677" s="248"/>
      <c r="AO677" s="248"/>
      <c r="AP677" s="248"/>
      <c r="AQ677" s="248"/>
      <c r="AR677" s="248"/>
      <c r="AS677" s="248"/>
      <c r="AT677" s="248"/>
    </row>
    <row r="678" spans="1:46" ht="15.75" customHeight="1" x14ac:dyDescent="0.2">
      <c r="A678" s="248"/>
      <c r="B678" s="248"/>
      <c r="C678" s="248"/>
      <c r="D678" s="248"/>
      <c r="E678" s="248"/>
      <c r="F678" s="248"/>
      <c r="G678" s="248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  <c r="AC678" s="248"/>
      <c r="AD678" s="248"/>
      <c r="AE678" s="248"/>
      <c r="AF678" s="248"/>
      <c r="AG678" s="248"/>
      <c r="AH678" s="248"/>
      <c r="AI678" s="248"/>
      <c r="AJ678" s="248"/>
      <c r="AK678" s="248"/>
      <c r="AL678" s="248"/>
      <c r="AM678" s="248"/>
      <c r="AN678" s="248"/>
      <c r="AO678" s="248"/>
      <c r="AP678" s="248"/>
      <c r="AQ678" s="248"/>
      <c r="AR678" s="248"/>
      <c r="AS678" s="248"/>
      <c r="AT678" s="248"/>
    </row>
    <row r="679" spans="1:46" ht="15.75" customHeight="1" x14ac:dyDescent="0.2">
      <c r="A679" s="248"/>
      <c r="B679" s="248"/>
      <c r="C679" s="248"/>
      <c r="D679" s="248"/>
      <c r="E679" s="248"/>
      <c r="F679" s="248"/>
      <c r="G679" s="248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  <c r="AC679" s="248"/>
      <c r="AD679" s="248"/>
      <c r="AE679" s="248"/>
      <c r="AF679" s="248"/>
      <c r="AG679" s="248"/>
      <c r="AH679" s="248"/>
      <c r="AI679" s="248"/>
      <c r="AJ679" s="248"/>
      <c r="AK679" s="248"/>
      <c r="AL679" s="248"/>
      <c r="AM679" s="248"/>
      <c r="AN679" s="248"/>
      <c r="AO679" s="248"/>
      <c r="AP679" s="248"/>
      <c r="AQ679" s="248"/>
      <c r="AR679" s="248"/>
      <c r="AS679" s="248"/>
      <c r="AT679" s="248"/>
    </row>
    <row r="680" spans="1:46" ht="15.75" customHeight="1" x14ac:dyDescent="0.2">
      <c r="A680" s="248"/>
      <c r="B680" s="248"/>
      <c r="C680" s="248"/>
      <c r="D680" s="248"/>
      <c r="E680" s="248"/>
      <c r="F680" s="248"/>
      <c r="G680" s="248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  <c r="AC680" s="248"/>
      <c r="AD680" s="248"/>
      <c r="AE680" s="248"/>
      <c r="AF680" s="248"/>
      <c r="AG680" s="248"/>
      <c r="AH680" s="248"/>
      <c r="AI680" s="248"/>
      <c r="AJ680" s="248"/>
      <c r="AK680" s="248"/>
      <c r="AL680" s="248"/>
      <c r="AM680" s="248"/>
      <c r="AN680" s="248"/>
      <c r="AO680" s="248"/>
      <c r="AP680" s="248"/>
      <c r="AQ680" s="248"/>
      <c r="AR680" s="248"/>
      <c r="AS680" s="248"/>
      <c r="AT680" s="248"/>
    </row>
    <row r="681" spans="1:46" ht="15.75" customHeight="1" x14ac:dyDescent="0.2">
      <c r="A681" s="248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I681" s="248"/>
      <c r="AJ681" s="248"/>
      <c r="AK681" s="248"/>
      <c r="AL681" s="248"/>
      <c r="AM681" s="248"/>
      <c r="AN681" s="248"/>
      <c r="AO681" s="248"/>
      <c r="AP681" s="248"/>
      <c r="AQ681" s="248"/>
      <c r="AR681" s="248"/>
      <c r="AS681" s="248"/>
      <c r="AT681" s="248"/>
    </row>
    <row r="682" spans="1:46" ht="15.75" customHeight="1" x14ac:dyDescent="0.2">
      <c r="A682" s="248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I682" s="248"/>
      <c r="AJ682" s="248"/>
      <c r="AK682" s="248"/>
      <c r="AL682" s="248"/>
      <c r="AM682" s="248"/>
      <c r="AN682" s="248"/>
      <c r="AO682" s="248"/>
      <c r="AP682" s="248"/>
      <c r="AQ682" s="248"/>
      <c r="AR682" s="248"/>
      <c r="AS682" s="248"/>
      <c r="AT682" s="248"/>
    </row>
    <row r="683" spans="1:46" ht="15.75" customHeight="1" x14ac:dyDescent="0.2">
      <c r="A683" s="248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/>
      <c r="AD683" s="248"/>
      <c r="AE683" s="248"/>
      <c r="AF683" s="248"/>
      <c r="AG683" s="248"/>
      <c r="AH683" s="248"/>
      <c r="AI683" s="248"/>
      <c r="AJ683" s="248"/>
      <c r="AK683" s="248"/>
      <c r="AL683" s="248"/>
      <c r="AM683" s="248"/>
      <c r="AN683" s="248"/>
      <c r="AO683" s="248"/>
      <c r="AP683" s="248"/>
      <c r="AQ683" s="248"/>
      <c r="AR683" s="248"/>
      <c r="AS683" s="248"/>
      <c r="AT683" s="248"/>
    </row>
    <row r="684" spans="1:46" ht="15.75" customHeight="1" x14ac:dyDescent="0.2">
      <c r="A684" s="248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I684" s="248"/>
      <c r="AJ684" s="248"/>
      <c r="AK684" s="248"/>
      <c r="AL684" s="248"/>
      <c r="AM684" s="248"/>
      <c r="AN684" s="248"/>
      <c r="AO684" s="248"/>
      <c r="AP684" s="248"/>
      <c r="AQ684" s="248"/>
      <c r="AR684" s="248"/>
      <c r="AS684" s="248"/>
      <c r="AT684" s="248"/>
    </row>
    <row r="685" spans="1:46" ht="15.75" customHeight="1" x14ac:dyDescent="0.2">
      <c r="A685" s="248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I685" s="248"/>
      <c r="AJ685" s="248"/>
      <c r="AK685" s="248"/>
      <c r="AL685" s="248"/>
      <c r="AM685" s="248"/>
      <c r="AN685" s="248"/>
      <c r="AO685" s="248"/>
      <c r="AP685" s="248"/>
      <c r="AQ685" s="248"/>
      <c r="AR685" s="248"/>
      <c r="AS685" s="248"/>
      <c r="AT685" s="248"/>
    </row>
    <row r="686" spans="1:46" ht="15.75" customHeight="1" x14ac:dyDescent="0.2">
      <c r="A686" s="248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I686" s="248"/>
      <c r="AJ686" s="248"/>
      <c r="AK686" s="248"/>
      <c r="AL686" s="248"/>
      <c r="AM686" s="248"/>
      <c r="AN686" s="248"/>
      <c r="AO686" s="248"/>
      <c r="AP686" s="248"/>
      <c r="AQ686" s="248"/>
      <c r="AR686" s="248"/>
      <c r="AS686" s="248"/>
      <c r="AT686" s="248"/>
    </row>
    <row r="687" spans="1:46" ht="15.75" customHeight="1" x14ac:dyDescent="0.2">
      <c r="A687" s="248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I687" s="248"/>
      <c r="AJ687" s="248"/>
      <c r="AK687" s="248"/>
      <c r="AL687" s="248"/>
      <c r="AM687" s="248"/>
      <c r="AN687" s="248"/>
      <c r="AO687" s="248"/>
      <c r="AP687" s="248"/>
      <c r="AQ687" s="248"/>
      <c r="AR687" s="248"/>
      <c r="AS687" s="248"/>
      <c r="AT687" s="248"/>
    </row>
    <row r="688" spans="1:46" ht="15.75" customHeight="1" x14ac:dyDescent="0.2">
      <c r="A688" s="248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I688" s="248"/>
      <c r="AJ688" s="248"/>
      <c r="AK688" s="248"/>
      <c r="AL688" s="248"/>
      <c r="AM688" s="248"/>
      <c r="AN688" s="248"/>
      <c r="AO688" s="248"/>
      <c r="AP688" s="248"/>
      <c r="AQ688" s="248"/>
      <c r="AR688" s="248"/>
      <c r="AS688" s="248"/>
      <c r="AT688" s="248"/>
    </row>
    <row r="689" spans="1:46" ht="15.75" customHeight="1" x14ac:dyDescent="0.2">
      <c r="A689" s="248"/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  <c r="AA689" s="248"/>
      <c r="AB689" s="248"/>
      <c r="AC689" s="248"/>
      <c r="AD689" s="248"/>
      <c r="AE689" s="248"/>
      <c r="AF689" s="248"/>
      <c r="AG689" s="248"/>
      <c r="AH689" s="248"/>
      <c r="AI689" s="248"/>
      <c r="AJ689" s="248"/>
      <c r="AK689" s="248"/>
      <c r="AL689" s="248"/>
      <c r="AM689" s="248"/>
      <c r="AN689" s="248"/>
      <c r="AO689" s="248"/>
      <c r="AP689" s="248"/>
      <c r="AQ689" s="248"/>
      <c r="AR689" s="248"/>
      <c r="AS689" s="248"/>
      <c r="AT689" s="248"/>
    </row>
    <row r="690" spans="1:46" ht="15.75" customHeight="1" x14ac:dyDescent="0.2">
      <c r="A690" s="248"/>
      <c r="B690" s="248"/>
      <c r="C690" s="248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  <c r="U690" s="248"/>
      <c r="V690" s="248"/>
      <c r="W690" s="248"/>
      <c r="X690" s="248"/>
      <c r="Y690" s="248"/>
      <c r="Z690" s="248"/>
      <c r="AA690" s="248"/>
      <c r="AB690" s="248"/>
      <c r="AC690" s="248"/>
      <c r="AD690" s="248"/>
      <c r="AE690" s="248"/>
      <c r="AF690" s="248"/>
      <c r="AG690" s="248"/>
      <c r="AH690" s="248"/>
      <c r="AI690" s="248"/>
      <c r="AJ690" s="248"/>
      <c r="AK690" s="248"/>
      <c r="AL690" s="248"/>
      <c r="AM690" s="248"/>
      <c r="AN690" s="248"/>
      <c r="AO690" s="248"/>
      <c r="AP690" s="248"/>
      <c r="AQ690" s="248"/>
      <c r="AR690" s="248"/>
      <c r="AS690" s="248"/>
      <c r="AT690" s="248"/>
    </row>
    <row r="691" spans="1:46" ht="15.75" customHeight="1" x14ac:dyDescent="0.2">
      <c r="A691" s="248"/>
      <c r="B691" s="248"/>
      <c r="C691" s="248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248"/>
      <c r="Q691" s="248"/>
      <c r="R691" s="248"/>
      <c r="S691" s="248"/>
      <c r="T691" s="248"/>
      <c r="U691" s="248"/>
      <c r="V691" s="248"/>
      <c r="W691" s="248"/>
      <c r="X691" s="248"/>
      <c r="Y691" s="248"/>
      <c r="Z691" s="248"/>
      <c r="AA691" s="248"/>
      <c r="AB691" s="248"/>
      <c r="AC691" s="248"/>
      <c r="AD691" s="248"/>
      <c r="AE691" s="248"/>
      <c r="AF691" s="248"/>
      <c r="AG691" s="248"/>
      <c r="AH691" s="248"/>
      <c r="AI691" s="248"/>
      <c r="AJ691" s="248"/>
      <c r="AK691" s="248"/>
      <c r="AL691" s="248"/>
      <c r="AM691" s="248"/>
      <c r="AN691" s="248"/>
      <c r="AO691" s="248"/>
      <c r="AP691" s="248"/>
      <c r="AQ691" s="248"/>
      <c r="AR691" s="248"/>
      <c r="AS691" s="248"/>
      <c r="AT691" s="248"/>
    </row>
    <row r="692" spans="1:46" ht="15.75" customHeight="1" x14ac:dyDescent="0.2">
      <c r="A692" s="248"/>
      <c r="B692" s="248"/>
      <c r="C692" s="248"/>
      <c r="D692" s="248"/>
      <c r="E692" s="248"/>
      <c r="F692" s="248"/>
      <c r="G692" s="248"/>
      <c r="H692" s="24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  <c r="AA692" s="248"/>
      <c r="AB692" s="248"/>
      <c r="AC692" s="248"/>
      <c r="AD692" s="248"/>
      <c r="AE692" s="248"/>
      <c r="AF692" s="248"/>
      <c r="AG692" s="248"/>
      <c r="AH692" s="248"/>
      <c r="AI692" s="248"/>
      <c r="AJ692" s="248"/>
      <c r="AK692" s="248"/>
      <c r="AL692" s="248"/>
      <c r="AM692" s="248"/>
      <c r="AN692" s="248"/>
      <c r="AO692" s="248"/>
      <c r="AP692" s="248"/>
      <c r="AQ692" s="248"/>
      <c r="AR692" s="248"/>
      <c r="AS692" s="248"/>
      <c r="AT692" s="248"/>
    </row>
    <row r="693" spans="1:46" ht="15.75" customHeight="1" x14ac:dyDescent="0.2">
      <c r="A693" s="248"/>
      <c r="B693" s="248"/>
      <c r="C693" s="248"/>
      <c r="D693" s="248"/>
      <c r="E693" s="248"/>
      <c r="F693" s="248"/>
      <c r="G693" s="248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  <c r="AC693" s="248"/>
      <c r="AD693" s="248"/>
      <c r="AE693" s="248"/>
      <c r="AF693" s="248"/>
      <c r="AG693" s="248"/>
      <c r="AH693" s="248"/>
      <c r="AI693" s="248"/>
      <c r="AJ693" s="248"/>
      <c r="AK693" s="248"/>
      <c r="AL693" s="248"/>
      <c r="AM693" s="248"/>
      <c r="AN693" s="248"/>
      <c r="AO693" s="248"/>
      <c r="AP693" s="248"/>
      <c r="AQ693" s="248"/>
      <c r="AR693" s="248"/>
      <c r="AS693" s="248"/>
      <c r="AT693" s="248"/>
    </row>
    <row r="694" spans="1:46" ht="15.75" customHeight="1" x14ac:dyDescent="0.2">
      <c r="A694" s="248"/>
      <c r="B694" s="248"/>
      <c r="C694" s="248"/>
      <c r="D694" s="248"/>
      <c r="E694" s="248"/>
      <c r="F694" s="248"/>
      <c r="G694" s="248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  <c r="AC694" s="248"/>
      <c r="AD694" s="248"/>
      <c r="AE694" s="248"/>
      <c r="AF694" s="248"/>
      <c r="AG694" s="248"/>
      <c r="AH694" s="248"/>
      <c r="AI694" s="248"/>
      <c r="AJ694" s="248"/>
      <c r="AK694" s="248"/>
      <c r="AL694" s="248"/>
      <c r="AM694" s="248"/>
      <c r="AN694" s="248"/>
      <c r="AO694" s="248"/>
      <c r="AP694" s="248"/>
      <c r="AQ694" s="248"/>
      <c r="AR694" s="248"/>
      <c r="AS694" s="248"/>
      <c r="AT694" s="248"/>
    </row>
    <row r="695" spans="1:46" ht="15.75" customHeight="1" x14ac:dyDescent="0.2">
      <c r="A695" s="248"/>
      <c r="B695" s="248"/>
      <c r="C695" s="248"/>
      <c r="D695" s="248"/>
      <c r="E695" s="248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  <c r="AC695" s="248"/>
      <c r="AD695" s="248"/>
      <c r="AE695" s="248"/>
      <c r="AF695" s="248"/>
      <c r="AG695" s="248"/>
      <c r="AH695" s="248"/>
      <c r="AI695" s="248"/>
      <c r="AJ695" s="248"/>
      <c r="AK695" s="248"/>
      <c r="AL695" s="248"/>
      <c r="AM695" s="248"/>
      <c r="AN695" s="248"/>
      <c r="AO695" s="248"/>
      <c r="AP695" s="248"/>
      <c r="AQ695" s="248"/>
      <c r="AR695" s="248"/>
      <c r="AS695" s="248"/>
      <c r="AT695" s="248"/>
    </row>
    <row r="696" spans="1:46" ht="15.75" customHeight="1" x14ac:dyDescent="0.2">
      <c r="A696" s="248"/>
      <c r="B696" s="248"/>
      <c r="C696" s="248"/>
      <c r="D696" s="248"/>
      <c r="E696" s="248"/>
      <c r="F696" s="248"/>
      <c r="G696" s="248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  <c r="AC696" s="248"/>
      <c r="AD696" s="248"/>
      <c r="AE696" s="248"/>
      <c r="AF696" s="248"/>
      <c r="AG696" s="248"/>
      <c r="AH696" s="248"/>
      <c r="AI696" s="248"/>
      <c r="AJ696" s="248"/>
      <c r="AK696" s="248"/>
      <c r="AL696" s="248"/>
      <c r="AM696" s="248"/>
      <c r="AN696" s="248"/>
      <c r="AO696" s="248"/>
      <c r="AP696" s="248"/>
      <c r="AQ696" s="248"/>
      <c r="AR696" s="248"/>
      <c r="AS696" s="248"/>
      <c r="AT696" s="248"/>
    </row>
    <row r="697" spans="1:46" ht="15.75" customHeight="1" x14ac:dyDescent="0.2">
      <c r="A697" s="248"/>
      <c r="B697" s="248"/>
      <c r="C697" s="248"/>
      <c r="D697" s="248"/>
      <c r="E697" s="248"/>
      <c r="F697" s="248"/>
      <c r="G697" s="248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  <c r="AA697" s="248"/>
      <c r="AB697" s="248"/>
      <c r="AC697" s="248"/>
      <c r="AD697" s="248"/>
      <c r="AE697" s="248"/>
      <c r="AF697" s="248"/>
      <c r="AG697" s="248"/>
      <c r="AH697" s="248"/>
      <c r="AI697" s="248"/>
      <c r="AJ697" s="248"/>
      <c r="AK697" s="248"/>
      <c r="AL697" s="248"/>
      <c r="AM697" s="248"/>
      <c r="AN697" s="248"/>
      <c r="AO697" s="248"/>
      <c r="AP697" s="248"/>
      <c r="AQ697" s="248"/>
      <c r="AR697" s="248"/>
      <c r="AS697" s="248"/>
      <c r="AT697" s="248"/>
    </row>
    <row r="698" spans="1:46" ht="15.75" customHeight="1" x14ac:dyDescent="0.2">
      <c r="A698" s="248"/>
      <c r="B698" s="248"/>
      <c r="C698" s="248"/>
      <c r="D698" s="248"/>
      <c r="E698" s="248"/>
      <c r="F698" s="248"/>
      <c r="G698" s="248"/>
      <c r="H698" s="24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  <c r="AA698" s="248"/>
      <c r="AB698" s="248"/>
      <c r="AC698" s="248"/>
      <c r="AD698" s="248"/>
      <c r="AE698" s="248"/>
      <c r="AF698" s="248"/>
      <c r="AG698" s="248"/>
      <c r="AH698" s="248"/>
      <c r="AI698" s="248"/>
      <c r="AJ698" s="248"/>
      <c r="AK698" s="248"/>
      <c r="AL698" s="248"/>
      <c r="AM698" s="248"/>
      <c r="AN698" s="248"/>
      <c r="AO698" s="248"/>
      <c r="AP698" s="248"/>
      <c r="AQ698" s="248"/>
      <c r="AR698" s="248"/>
      <c r="AS698" s="248"/>
      <c r="AT698" s="248"/>
    </row>
    <row r="699" spans="1:46" ht="15.75" customHeight="1" x14ac:dyDescent="0.2">
      <c r="A699" s="248"/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  <c r="S699" s="248"/>
      <c r="T699" s="248"/>
      <c r="U699" s="248"/>
      <c r="V699" s="248"/>
      <c r="W699" s="248"/>
      <c r="X699" s="248"/>
      <c r="Y699" s="248"/>
      <c r="Z699" s="248"/>
      <c r="AA699" s="248"/>
      <c r="AB699" s="248"/>
      <c r="AC699" s="248"/>
      <c r="AD699" s="248"/>
      <c r="AE699" s="248"/>
      <c r="AF699" s="248"/>
      <c r="AG699" s="248"/>
      <c r="AH699" s="248"/>
      <c r="AI699" s="248"/>
      <c r="AJ699" s="248"/>
      <c r="AK699" s="248"/>
      <c r="AL699" s="248"/>
      <c r="AM699" s="248"/>
      <c r="AN699" s="248"/>
      <c r="AO699" s="248"/>
      <c r="AP699" s="248"/>
      <c r="AQ699" s="248"/>
      <c r="AR699" s="248"/>
      <c r="AS699" s="248"/>
      <c r="AT699" s="248"/>
    </row>
    <row r="700" spans="1:46" ht="15.75" customHeight="1" x14ac:dyDescent="0.2">
      <c r="A700" s="248"/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  <c r="S700" s="248"/>
      <c r="T700" s="248"/>
      <c r="U700" s="248"/>
      <c r="V700" s="248"/>
      <c r="W700" s="248"/>
      <c r="X700" s="248"/>
      <c r="Y700" s="248"/>
      <c r="Z700" s="248"/>
      <c r="AA700" s="248"/>
      <c r="AB700" s="248"/>
      <c r="AC700" s="248"/>
      <c r="AD700" s="248"/>
      <c r="AE700" s="248"/>
      <c r="AF700" s="248"/>
      <c r="AG700" s="248"/>
      <c r="AH700" s="248"/>
      <c r="AI700" s="248"/>
      <c r="AJ700" s="248"/>
      <c r="AK700" s="248"/>
      <c r="AL700" s="248"/>
      <c r="AM700" s="248"/>
      <c r="AN700" s="248"/>
      <c r="AO700" s="248"/>
      <c r="AP700" s="248"/>
      <c r="AQ700" s="248"/>
      <c r="AR700" s="248"/>
      <c r="AS700" s="248"/>
      <c r="AT700" s="248"/>
    </row>
    <row r="701" spans="1:46" ht="15.75" customHeight="1" x14ac:dyDescent="0.2">
      <c r="A701" s="248"/>
      <c r="B701" s="248"/>
      <c r="C701" s="248"/>
      <c r="D701" s="248"/>
      <c r="E701" s="248"/>
      <c r="F701" s="248"/>
      <c r="G701" s="248"/>
      <c r="H701" s="24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  <c r="AA701" s="248"/>
      <c r="AB701" s="248"/>
      <c r="AC701" s="248"/>
      <c r="AD701" s="248"/>
      <c r="AE701" s="248"/>
      <c r="AF701" s="248"/>
      <c r="AG701" s="248"/>
      <c r="AH701" s="248"/>
      <c r="AI701" s="248"/>
      <c r="AJ701" s="248"/>
      <c r="AK701" s="248"/>
      <c r="AL701" s="248"/>
      <c r="AM701" s="248"/>
      <c r="AN701" s="248"/>
      <c r="AO701" s="248"/>
      <c r="AP701" s="248"/>
      <c r="AQ701" s="248"/>
      <c r="AR701" s="248"/>
      <c r="AS701" s="248"/>
      <c r="AT701" s="248"/>
    </row>
    <row r="702" spans="1:46" ht="15.75" customHeight="1" x14ac:dyDescent="0.2">
      <c r="A702" s="248"/>
      <c r="B702" s="248"/>
      <c r="C702" s="248"/>
      <c r="D702" s="248"/>
      <c r="E702" s="248"/>
      <c r="F702" s="248"/>
      <c r="G702" s="248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  <c r="AC702" s="248"/>
      <c r="AD702" s="248"/>
      <c r="AE702" s="248"/>
      <c r="AF702" s="248"/>
      <c r="AG702" s="248"/>
      <c r="AH702" s="248"/>
      <c r="AI702" s="248"/>
      <c r="AJ702" s="248"/>
      <c r="AK702" s="248"/>
      <c r="AL702" s="248"/>
      <c r="AM702" s="248"/>
      <c r="AN702" s="248"/>
      <c r="AO702" s="248"/>
      <c r="AP702" s="248"/>
      <c r="AQ702" s="248"/>
      <c r="AR702" s="248"/>
      <c r="AS702" s="248"/>
      <c r="AT702" s="248"/>
    </row>
    <row r="703" spans="1:46" ht="15.75" customHeight="1" x14ac:dyDescent="0.2">
      <c r="A703" s="248"/>
      <c r="B703" s="248"/>
      <c r="C703" s="248"/>
      <c r="D703" s="248"/>
      <c r="E703" s="248"/>
      <c r="F703" s="248"/>
      <c r="G703" s="248"/>
      <c r="H703" s="24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  <c r="AA703" s="248"/>
      <c r="AB703" s="248"/>
      <c r="AC703" s="248"/>
      <c r="AD703" s="248"/>
      <c r="AE703" s="248"/>
      <c r="AF703" s="248"/>
      <c r="AG703" s="248"/>
      <c r="AH703" s="248"/>
      <c r="AI703" s="248"/>
      <c r="AJ703" s="248"/>
      <c r="AK703" s="248"/>
      <c r="AL703" s="248"/>
      <c r="AM703" s="248"/>
      <c r="AN703" s="248"/>
      <c r="AO703" s="248"/>
      <c r="AP703" s="248"/>
      <c r="AQ703" s="248"/>
      <c r="AR703" s="248"/>
      <c r="AS703" s="248"/>
      <c r="AT703" s="248"/>
    </row>
    <row r="704" spans="1:46" ht="15.75" customHeight="1" x14ac:dyDescent="0.2">
      <c r="A704" s="248"/>
      <c r="B704" s="248"/>
      <c r="C704" s="248"/>
      <c r="D704" s="248"/>
      <c r="E704" s="248"/>
      <c r="F704" s="248"/>
      <c r="G704" s="248"/>
      <c r="H704" s="24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  <c r="AA704" s="248"/>
      <c r="AB704" s="248"/>
      <c r="AC704" s="248"/>
      <c r="AD704" s="248"/>
      <c r="AE704" s="248"/>
      <c r="AF704" s="248"/>
      <c r="AG704" s="248"/>
      <c r="AH704" s="248"/>
      <c r="AI704" s="248"/>
      <c r="AJ704" s="248"/>
      <c r="AK704" s="248"/>
      <c r="AL704" s="248"/>
      <c r="AM704" s="248"/>
      <c r="AN704" s="248"/>
      <c r="AO704" s="248"/>
      <c r="AP704" s="248"/>
      <c r="AQ704" s="248"/>
      <c r="AR704" s="248"/>
      <c r="AS704" s="248"/>
      <c r="AT704" s="248"/>
    </row>
    <row r="705" spans="1:46" ht="15.75" customHeight="1" x14ac:dyDescent="0.2">
      <c r="A705" s="248"/>
      <c r="B705" s="248"/>
      <c r="C705" s="248"/>
      <c r="D705" s="248"/>
      <c r="E705" s="248"/>
      <c r="F705" s="248"/>
      <c r="G705" s="248"/>
      <c r="H705" s="24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  <c r="AA705" s="248"/>
      <c r="AB705" s="248"/>
      <c r="AC705" s="248"/>
      <c r="AD705" s="248"/>
      <c r="AE705" s="248"/>
      <c r="AF705" s="248"/>
      <c r="AG705" s="248"/>
      <c r="AH705" s="248"/>
      <c r="AI705" s="248"/>
      <c r="AJ705" s="248"/>
      <c r="AK705" s="248"/>
      <c r="AL705" s="248"/>
      <c r="AM705" s="248"/>
      <c r="AN705" s="248"/>
      <c r="AO705" s="248"/>
      <c r="AP705" s="248"/>
      <c r="AQ705" s="248"/>
      <c r="AR705" s="248"/>
      <c r="AS705" s="248"/>
      <c r="AT705" s="248"/>
    </row>
    <row r="706" spans="1:46" ht="15.75" customHeight="1" x14ac:dyDescent="0.2">
      <c r="A706" s="248"/>
      <c r="B706" s="248"/>
      <c r="C706" s="248"/>
      <c r="D706" s="248"/>
      <c r="E706" s="248"/>
      <c r="F706" s="248"/>
      <c r="G706" s="248"/>
      <c r="H706" s="24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  <c r="AA706" s="248"/>
      <c r="AB706" s="248"/>
      <c r="AC706" s="248"/>
      <c r="AD706" s="248"/>
      <c r="AE706" s="248"/>
      <c r="AF706" s="248"/>
      <c r="AG706" s="248"/>
      <c r="AH706" s="248"/>
      <c r="AI706" s="248"/>
      <c r="AJ706" s="248"/>
      <c r="AK706" s="248"/>
      <c r="AL706" s="248"/>
      <c r="AM706" s="248"/>
      <c r="AN706" s="248"/>
      <c r="AO706" s="248"/>
      <c r="AP706" s="248"/>
      <c r="AQ706" s="248"/>
      <c r="AR706" s="248"/>
      <c r="AS706" s="248"/>
      <c r="AT706" s="248"/>
    </row>
    <row r="707" spans="1:46" ht="15.75" customHeight="1" x14ac:dyDescent="0.2">
      <c r="A707" s="248"/>
      <c r="B707" s="248"/>
      <c r="C707" s="248"/>
      <c r="D707" s="248"/>
      <c r="E707" s="248"/>
      <c r="F707" s="248"/>
      <c r="G707" s="248"/>
      <c r="H707" s="248"/>
      <c r="I707" s="248"/>
      <c r="J707" s="248"/>
      <c r="K707" s="248"/>
      <c r="L707" s="248"/>
      <c r="M707" s="248"/>
      <c r="N707" s="248"/>
      <c r="O707" s="248"/>
      <c r="P707" s="248"/>
      <c r="Q707" s="248"/>
      <c r="R707" s="248"/>
      <c r="S707" s="248"/>
      <c r="T707" s="248"/>
      <c r="U707" s="248"/>
      <c r="V707" s="248"/>
      <c r="W707" s="248"/>
      <c r="X707" s="248"/>
      <c r="Y707" s="248"/>
      <c r="Z707" s="248"/>
      <c r="AA707" s="248"/>
      <c r="AB707" s="248"/>
      <c r="AC707" s="248"/>
      <c r="AD707" s="248"/>
      <c r="AE707" s="248"/>
      <c r="AF707" s="248"/>
      <c r="AG707" s="248"/>
      <c r="AH707" s="248"/>
      <c r="AI707" s="248"/>
      <c r="AJ707" s="248"/>
      <c r="AK707" s="248"/>
      <c r="AL707" s="248"/>
      <c r="AM707" s="248"/>
      <c r="AN707" s="248"/>
      <c r="AO707" s="248"/>
      <c r="AP707" s="248"/>
      <c r="AQ707" s="248"/>
      <c r="AR707" s="248"/>
      <c r="AS707" s="248"/>
      <c r="AT707" s="248"/>
    </row>
    <row r="708" spans="1:46" ht="15.75" customHeight="1" x14ac:dyDescent="0.2">
      <c r="A708" s="248"/>
      <c r="B708" s="248"/>
      <c r="C708" s="248"/>
      <c r="D708" s="248"/>
      <c r="E708" s="248"/>
      <c r="F708" s="248"/>
      <c r="G708" s="248"/>
      <c r="H708" s="248"/>
      <c r="I708" s="248"/>
      <c r="J708" s="248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248"/>
      <c r="Y708" s="248"/>
      <c r="Z708" s="248"/>
      <c r="AA708" s="248"/>
      <c r="AB708" s="248"/>
      <c r="AC708" s="248"/>
      <c r="AD708" s="248"/>
      <c r="AE708" s="248"/>
      <c r="AF708" s="248"/>
      <c r="AG708" s="248"/>
      <c r="AH708" s="248"/>
      <c r="AI708" s="248"/>
      <c r="AJ708" s="248"/>
      <c r="AK708" s="248"/>
      <c r="AL708" s="248"/>
      <c r="AM708" s="248"/>
      <c r="AN708" s="248"/>
      <c r="AO708" s="248"/>
      <c r="AP708" s="248"/>
      <c r="AQ708" s="248"/>
      <c r="AR708" s="248"/>
      <c r="AS708" s="248"/>
      <c r="AT708" s="248"/>
    </row>
    <row r="709" spans="1:46" ht="15.75" customHeight="1" x14ac:dyDescent="0.2">
      <c r="A709" s="248"/>
      <c r="B709" s="248"/>
      <c r="C709" s="248"/>
      <c r="D709" s="248"/>
      <c r="E709" s="248"/>
      <c r="F709" s="248"/>
      <c r="G709" s="248"/>
      <c r="H709" s="24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  <c r="AA709" s="248"/>
      <c r="AB709" s="248"/>
      <c r="AC709" s="248"/>
      <c r="AD709" s="248"/>
      <c r="AE709" s="248"/>
      <c r="AF709" s="248"/>
      <c r="AG709" s="248"/>
      <c r="AH709" s="248"/>
      <c r="AI709" s="248"/>
      <c r="AJ709" s="248"/>
      <c r="AK709" s="248"/>
      <c r="AL709" s="248"/>
      <c r="AM709" s="248"/>
      <c r="AN709" s="248"/>
      <c r="AO709" s="248"/>
      <c r="AP709" s="248"/>
      <c r="AQ709" s="248"/>
      <c r="AR709" s="248"/>
      <c r="AS709" s="248"/>
      <c r="AT709" s="248"/>
    </row>
    <row r="710" spans="1:46" ht="15.75" customHeight="1" x14ac:dyDescent="0.2">
      <c r="A710" s="248"/>
      <c r="B710" s="248"/>
      <c r="C710" s="248"/>
      <c r="D710" s="248"/>
      <c r="E710" s="248"/>
      <c r="F710" s="248"/>
      <c r="G710" s="248"/>
      <c r="H710" s="24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  <c r="AA710" s="248"/>
      <c r="AB710" s="248"/>
      <c r="AC710" s="248"/>
      <c r="AD710" s="248"/>
      <c r="AE710" s="248"/>
      <c r="AF710" s="248"/>
      <c r="AG710" s="248"/>
      <c r="AH710" s="248"/>
      <c r="AI710" s="248"/>
      <c r="AJ710" s="248"/>
      <c r="AK710" s="248"/>
      <c r="AL710" s="248"/>
      <c r="AM710" s="248"/>
      <c r="AN710" s="248"/>
      <c r="AO710" s="248"/>
      <c r="AP710" s="248"/>
      <c r="AQ710" s="248"/>
      <c r="AR710" s="248"/>
      <c r="AS710" s="248"/>
      <c r="AT710" s="248"/>
    </row>
    <row r="711" spans="1:46" ht="15.75" customHeight="1" x14ac:dyDescent="0.2">
      <c r="A711" s="248"/>
      <c r="B711" s="248"/>
      <c r="C711" s="248"/>
      <c r="D711" s="248"/>
      <c r="E711" s="248"/>
      <c r="F711" s="248"/>
      <c r="G711" s="248"/>
      <c r="H711" s="24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  <c r="AA711" s="248"/>
      <c r="AB711" s="248"/>
      <c r="AC711" s="248"/>
      <c r="AD711" s="248"/>
      <c r="AE711" s="248"/>
      <c r="AF711" s="248"/>
      <c r="AG711" s="248"/>
      <c r="AH711" s="248"/>
      <c r="AI711" s="248"/>
      <c r="AJ711" s="248"/>
      <c r="AK711" s="248"/>
      <c r="AL711" s="248"/>
      <c r="AM711" s="248"/>
      <c r="AN711" s="248"/>
      <c r="AO711" s="248"/>
      <c r="AP711" s="248"/>
      <c r="AQ711" s="248"/>
      <c r="AR711" s="248"/>
      <c r="AS711" s="248"/>
      <c r="AT711" s="248"/>
    </row>
    <row r="712" spans="1:46" ht="15.75" customHeight="1" x14ac:dyDescent="0.2">
      <c r="A712" s="248"/>
      <c r="B712" s="248"/>
      <c r="C712" s="248"/>
      <c r="D712" s="248"/>
      <c r="E712" s="248"/>
      <c r="F712" s="248"/>
      <c r="G712" s="248"/>
      <c r="H712" s="24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  <c r="AA712" s="248"/>
      <c r="AB712" s="248"/>
      <c r="AC712" s="248"/>
      <c r="AD712" s="248"/>
      <c r="AE712" s="248"/>
      <c r="AF712" s="248"/>
      <c r="AG712" s="248"/>
      <c r="AH712" s="248"/>
      <c r="AI712" s="248"/>
      <c r="AJ712" s="248"/>
      <c r="AK712" s="248"/>
      <c r="AL712" s="248"/>
      <c r="AM712" s="248"/>
      <c r="AN712" s="248"/>
      <c r="AO712" s="248"/>
      <c r="AP712" s="248"/>
      <c r="AQ712" s="248"/>
      <c r="AR712" s="248"/>
      <c r="AS712" s="248"/>
      <c r="AT712" s="248"/>
    </row>
    <row r="713" spans="1:46" ht="15.75" customHeight="1" x14ac:dyDescent="0.2">
      <c r="A713" s="248"/>
      <c r="B713" s="248"/>
      <c r="C713" s="248"/>
      <c r="D713" s="248"/>
      <c r="E713" s="248"/>
      <c r="F713" s="248"/>
      <c r="G713" s="248"/>
      <c r="H713" s="24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  <c r="AA713" s="248"/>
      <c r="AB713" s="248"/>
      <c r="AC713" s="248"/>
      <c r="AD713" s="248"/>
      <c r="AE713" s="248"/>
      <c r="AF713" s="248"/>
      <c r="AG713" s="248"/>
      <c r="AH713" s="248"/>
      <c r="AI713" s="248"/>
      <c r="AJ713" s="248"/>
      <c r="AK713" s="248"/>
      <c r="AL713" s="248"/>
      <c r="AM713" s="248"/>
      <c r="AN713" s="248"/>
      <c r="AO713" s="248"/>
      <c r="AP713" s="248"/>
      <c r="AQ713" s="248"/>
      <c r="AR713" s="248"/>
      <c r="AS713" s="248"/>
      <c r="AT713" s="248"/>
    </row>
    <row r="714" spans="1:46" ht="15.75" customHeight="1" x14ac:dyDescent="0.2">
      <c r="A714" s="248"/>
      <c r="B714" s="248"/>
      <c r="C714" s="248"/>
      <c r="D714" s="248"/>
      <c r="E714" s="248"/>
      <c r="F714" s="248"/>
      <c r="G714" s="248"/>
      <c r="H714" s="24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  <c r="AA714" s="248"/>
      <c r="AB714" s="248"/>
      <c r="AC714" s="248"/>
      <c r="AD714" s="248"/>
      <c r="AE714" s="248"/>
      <c r="AF714" s="248"/>
      <c r="AG714" s="248"/>
      <c r="AH714" s="248"/>
      <c r="AI714" s="248"/>
      <c r="AJ714" s="248"/>
      <c r="AK714" s="248"/>
      <c r="AL714" s="248"/>
      <c r="AM714" s="248"/>
      <c r="AN714" s="248"/>
      <c r="AO714" s="248"/>
      <c r="AP714" s="248"/>
      <c r="AQ714" s="248"/>
      <c r="AR714" s="248"/>
      <c r="AS714" s="248"/>
      <c r="AT714" s="248"/>
    </row>
    <row r="715" spans="1:46" ht="15.75" customHeight="1" x14ac:dyDescent="0.2">
      <c r="A715" s="248"/>
      <c r="B715" s="248"/>
      <c r="C715" s="248"/>
      <c r="D715" s="248"/>
      <c r="E715" s="248"/>
      <c r="F715" s="248"/>
      <c r="G715" s="248"/>
      <c r="H715" s="248"/>
      <c r="I715" s="248"/>
      <c r="J715" s="248"/>
      <c r="K715" s="248"/>
      <c r="L715" s="248"/>
      <c r="M715" s="248"/>
      <c r="N715" s="248"/>
      <c r="O715" s="248"/>
      <c r="P715" s="248"/>
      <c r="Q715" s="248"/>
      <c r="R715" s="248"/>
      <c r="S715" s="248"/>
      <c r="T715" s="248"/>
      <c r="U715" s="248"/>
      <c r="V715" s="248"/>
      <c r="W715" s="248"/>
      <c r="X715" s="248"/>
      <c r="Y715" s="248"/>
      <c r="Z715" s="248"/>
      <c r="AA715" s="248"/>
      <c r="AB715" s="248"/>
      <c r="AC715" s="248"/>
      <c r="AD715" s="248"/>
      <c r="AE715" s="248"/>
      <c r="AF715" s="248"/>
      <c r="AG715" s="248"/>
      <c r="AH715" s="248"/>
      <c r="AI715" s="248"/>
      <c r="AJ715" s="248"/>
      <c r="AK715" s="248"/>
      <c r="AL715" s="248"/>
      <c r="AM715" s="248"/>
      <c r="AN715" s="248"/>
      <c r="AO715" s="248"/>
      <c r="AP715" s="248"/>
      <c r="AQ715" s="248"/>
      <c r="AR715" s="248"/>
      <c r="AS715" s="248"/>
      <c r="AT715" s="248"/>
    </row>
    <row r="716" spans="1:46" ht="15.75" customHeight="1" x14ac:dyDescent="0.2">
      <c r="A716" s="248"/>
      <c r="B716" s="248"/>
      <c r="C716" s="248"/>
      <c r="D716" s="248"/>
      <c r="E716" s="248"/>
      <c r="F716" s="248"/>
      <c r="G716" s="248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8"/>
      <c r="V716" s="248"/>
      <c r="W716" s="248"/>
      <c r="X716" s="248"/>
      <c r="Y716" s="248"/>
      <c r="Z716" s="248"/>
      <c r="AA716" s="248"/>
      <c r="AB716" s="248"/>
      <c r="AC716" s="248"/>
      <c r="AD716" s="248"/>
      <c r="AE716" s="248"/>
      <c r="AF716" s="248"/>
      <c r="AG716" s="248"/>
      <c r="AH716" s="248"/>
      <c r="AI716" s="248"/>
      <c r="AJ716" s="248"/>
      <c r="AK716" s="248"/>
      <c r="AL716" s="248"/>
      <c r="AM716" s="248"/>
      <c r="AN716" s="248"/>
      <c r="AO716" s="248"/>
      <c r="AP716" s="248"/>
      <c r="AQ716" s="248"/>
      <c r="AR716" s="248"/>
      <c r="AS716" s="248"/>
      <c r="AT716" s="248"/>
    </row>
    <row r="717" spans="1:46" ht="15.75" customHeight="1" x14ac:dyDescent="0.2">
      <c r="A717" s="248"/>
      <c r="B717" s="248"/>
      <c r="C717" s="248"/>
      <c r="D717" s="248"/>
      <c r="E717" s="248"/>
      <c r="F717" s="248"/>
      <c r="G717" s="248"/>
      <c r="H717" s="24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  <c r="AA717" s="248"/>
      <c r="AB717" s="248"/>
      <c r="AC717" s="248"/>
      <c r="AD717" s="248"/>
      <c r="AE717" s="248"/>
      <c r="AF717" s="248"/>
      <c r="AG717" s="248"/>
      <c r="AH717" s="248"/>
      <c r="AI717" s="248"/>
      <c r="AJ717" s="248"/>
      <c r="AK717" s="248"/>
      <c r="AL717" s="248"/>
      <c r="AM717" s="248"/>
      <c r="AN717" s="248"/>
      <c r="AO717" s="248"/>
      <c r="AP717" s="248"/>
      <c r="AQ717" s="248"/>
      <c r="AR717" s="248"/>
      <c r="AS717" s="248"/>
      <c r="AT717" s="248"/>
    </row>
    <row r="718" spans="1:46" ht="15.75" customHeight="1" x14ac:dyDescent="0.2">
      <c r="A718" s="248"/>
      <c r="B718" s="248"/>
      <c r="C718" s="248"/>
      <c r="D718" s="248"/>
      <c r="E718" s="248"/>
      <c r="F718" s="248"/>
      <c r="G718" s="248"/>
      <c r="H718" s="24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  <c r="AA718" s="248"/>
      <c r="AB718" s="248"/>
      <c r="AC718" s="248"/>
      <c r="AD718" s="248"/>
      <c r="AE718" s="248"/>
      <c r="AF718" s="248"/>
      <c r="AG718" s="248"/>
      <c r="AH718" s="248"/>
      <c r="AI718" s="248"/>
      <c r="AJ718" s="248"/>
      <c r="AK718" s="248"/>
      <c r="AL718" s="248"/>
      <c r="AM718" s="248"/>
      <c r="AN718" s="248"/>
      <c r="AO718" s="248"/>
      <c r="AP718" s="248"/>
      <c r="AQ718" s="248"/>
      <c r="AR718" s="248"/>
      <c r="AS718" s="248"/>
      <c r="AT718" s="248"/>
    </row>
    <row r="719" spans="1:46" ht="15.75" customHeight="1" x14ac:dyDescent="0.2">
      <c r="A719" s="248"/>
      <c r="B719" s="248"/>
      <c r="C719" s="248"/>
      <c r="D719" s="248"/>
      <c r="E719" s="248"/>
      <c r="F719" s="248"/>
      <c r="G719" s="248"/>
      <c r="H719" s="24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  <c r="AA719" s="248"/>
      <c r="AB719" s="248"/>
      <c r="AC719" s="248"/>
      <c r="AD719" s="248"/>
      <c r="AE719" s="248"/>
      <c r="AF719" s="248"/>
      <c r="AG719" s="248"/>
      <c r="AH719" s="248"/>
      <c r="AI719" s="248"/>
      <c r="AJ719" s="248"/>
      <c r="AK719" s="248"/>
      <c r="AL719" s="248"/>
      <c r="AM719" s="248"/>
      <c r="AN719" s="248"/>
      <c r="AO719" s="248"/>
      <c r="AP719" s="248"/>
      <c r="AQ719" s="248"/>
      <c r="AR719" s="248"/>
      <c r="AS719" s="248"/>
      <c r="AT719" s="248"/>
    </row>
    <row r="720" spans="1:46" ht="15.75" customHeight="1" x14ac:dyDescent="0.2">
      <c r="A720" s="248"/>
      <c r="B720" s="248"/>
      <c r="C720" s="248"/>
      <c r="D720" s="248"/>
      <c r="E720" s="248"/>
      <c r="F720" s="248"/>
      <c r="G720" s="248"/>
      <c r="H720" s="24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  <c r="AA720" s="248"/>
      <c r="AB720" s="248"/>
      <c r="AC720" s="248"/>
      <c r="AD720" s="248"/>
      <c r="AE720" s="248"/>
      <c r="AF720" s="248"/>
      <c r="AG720" s="248"/>
      <c r="AH720" s="248"/>
      <c r="AI720" s="248"/>
      <c r="AJ720" s="248"/>
      <c r="AK720" s="248"/>
      <c r="AL720" s="248"/>
      <c r="AM720" s="248"/>
      <c r="AN720" s="248"/>
      <c r="AO720" s="248"/>
      <c r="AP720" s="248"/>
      <c r="AQ720" s="248"/>
      <c r="AR720" s="248"/>
      <c r="AS720" s="248"/>
      <c r="AT720" s="248"/>
    </row>
    <row r="721" spans="1:46" ht="15.75" customHeight="1" x14ac:dyDescent="0.2">
      <c r="A721" s="248"/>
      <c r="B721" s="248"/>
      <c r="C721" s="248"/>
      <c r="D721" s="248"/>
      <c r="E721" s="248"/>
      <c r="F721" s="248"/>
      <c r="G721" s="248"/>
      <c r="H721" s="24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  <c r="AA721" s="248"/>
      <c r="AB721" s="248"/>
      <c r="AC721" s="248"/>
      <c r="AD721" s="248"/>
      <c r="AE721" s="248"/>
      <c r="AF721" s="248"/>
      <c r="AG721" s="248"/>
      <c r="AH721" s="248"/>
      <c r="AI721" s="248"/>
      <c r="AJ721" s="248"/>
      <c r="AK721" s="248"/>
      <c r="AL721" s="248"/>
      <c r="AM721" s="248"/>
      <c r="AN721" s="248"/>
      <c r="AO721" s="248"/>
      <c r="AP721" s="248"/>
      <c r="AQ721" s="248"/>
      <c r="AR721" s="248"/>
      <c r="AS721" s="248"/>
      <c r="AT721" s="248"/>
    </row>
    <row r="722" spans="1:46" ht="15.75" customHeight="1" x14ac:dyDescent="0.2">
      <c r="A722" s="248"/>
      <c r="B722" s="248"/>
      <c r="C722" s="248"/>
      <c r="D722" s="248"/>
      <c r="E722" s="248"/>
      <c r="F722" s="248"/>
      <c r="G722" s="248"/>
      <c r="H722" s="248"/>
      <c r="I722" s="248"/>
      <c r="J722" s="248"/>
      <c r="K722" s="248"/>
      <c r="L722" s="248"/>
      <c r="M722" s="248"/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  <c r="AA722" s="248"/>
      <c r="AB722" s="248"/>
      <c r="AC722" s="248"/>
      <c r="AD722" s="248"/>
      <c r="AE722" s="248"/>
      <c r="AF722" s="248"/>
      <c r="AG722" s="248"/>
      <c r="AH722" s="248"/>
      <c r="AI722" s="248"/>
      <c r="AJ722" s="248"/>
      <c r="AK722" s="248"/>
      <c r="AL722" s="248"/>
      <c r="AM722" s="248"/>
      <c r="AN722" s="248"/>
      <c r="AO722" s="248"/>
      <c r="AP722" s="248"/>
      <c r="AQ722" s="248"/>
      <c r="AR722" s="248"/>
      <c r="AS722" s="248"/>
      <c r="AT722" s="248"/>
    </row>
    <row r="723" spans="1:46" ht="15.75" customHeight="1" x14ac:dyDescent="0.2">
      <c r="A723" s="248"/>
      <c r="B723" s="248"/>
      <c r="C723" s="248"/>
      <c r="D723" s="248"/>
      <c r="E723" s="248"/>
      <c r="F723" s="248"/>
      <c r="G723" s="248"/>
      <c r="H723" s="248"/>
      <c r="I723" s="248"/>
      <c r="J723" s="248"/>
      <c r="K723" s="248"/>
      <c r="L723" s="248"/>
      <c r="M723" s="248"/>
      <c r="N723" s="248"/>
      <c r="O723" s="248"/>
      <c r="P723" s="248"/>
      <c r="Q723" s="248"/>
      <c r="R723" s="248"/>
      <c r="S723" s="248"/>
      <c r="T723" s="248"/>
      <c r="U723" s="248"/>
      <c r="V723" s="248"/>
      <c r="W723" s="248"/>
      <c r="X723" s="248"/>
      <c r="Y723" s="248"/>
      <c r="Z723" s="248"/>
      <c r="AA723" s="248"/>
      <c r="AB723" s="248"/>
      <c r="AC723" s="248"/>
      <c r="AD723" s="248"/>
      <c r="AE723" s="248"/>
      <c r="AF723" s="248"/>
      <c r="AG723" s="248"/>
      <c r="AH723" s="248"/>
      <c r="AI723" s="248"/>
      <c r="AJ723" s="248"/>
      <c r="AK723" s="248"/>
      <c r="AL723" s="248"/>
      <c r="AM723" s="248"/>
      <c r="AN723" s="248"/>
      <c r="AO723" s="248"/>
      <c r="AP723" s="248"/>
      <c r="AQ723" s="248"/>
      <c r="AR723" s="248"/>
      <c r="AS723" s="248"/>
      <c r="AT723" s="248"/>
    </row>
    <row r="724" spans="1:46" ht="15.75" customHeight="1" x14ac:dyDescent="0.2">
      <c r="A724" s="248"/>
      <c r="B724" s="248"/>
      <c r="C724" s="248"/>
      <c r="D724" s="248"/>
      <c r="E724" s="248"/>
      <c r="F724" s="248"/>
      <c r="G724" s="248"/>
      <c r="H724" s="248"/>
      <c r="I724" s="248"/>
      <c r="J724" s="248"/>
      <c r="K724" s="248"/>
      <c r="L724" s="248"/>
      <c r="M724" s="248"/>
      <c r="N724" s="248"/>
      <c r="O724" s="248"/>
      <c r="P724" s="248"/>
      <c r="Q724" s="248"/>
      <c r="R724" s="248"/>
      <c r="S724" s="248"/>
      <c r="T724" s="248"/>
      <c r="U724" s="248"/>
      <c r="V724" s="248"/>
      <c r="W724" s="248"/>
      <c r="X724" s="248"/>
      <c r="Y724" s="248"/>
      <c r="Z724" s="248"/>
      <c r="AA724" s="248"/>
      <c r="AB724" s="248"/>
      <c r="AC724" s="248"/>
      <c r="AD724" s="248"/>
      <c r="AE724" s="248"/>
      <c r="AF724" s="248"/>
      <c r="AG724" s="248"/>
      <c r="AH724" s="248"/>
      <c r="AI724" s="248"/>
      <c r="AJ724" s="248"/>
      <c r="AK724" s="248"/>
      <c r="AL724" s="248"/>
      <c r="AM724" s="248"/>
      <c r="AN724" s="248"/>
      <c r="AO724" s="248"/>
      <c r="AP724" s="248"/>
      <c r="AQ724" s="248"/>
      <c r="AR724" s="248"/>
      <c r="AS724" s="248"/>
      <c r="AT724" s="248"/>
    </row>
    <row r="725" spans="1:46" ht="15.75" customHeight="1" x14ac:dyDescent="0.2">
      <c r="A725" s="248"/>
      <c r="B725" s="248"/>
      <c r="C725" s="248"/>
      <c r="D725" s="248"/>
      <c r="E725" s="248"/>
      <c r="F725" s="248"/>
      <c r="G725" s="248"/>
      <c r="H725" s="24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  <c r="AA725" s="248"/>
      <c r="AB725" s="248"/>
      <c r="AC725" s="248"/>
      <c r="AD725" s="248"/>
      <c r="AE725" s="248"/>
      <c r="AF725" s="248"/>
      <c r="AG725" s="248"/>
      <c r="AH725" s="248"/>
      <c r="AI725" s="248"/>
      <c r="AJ725" s="248"/>
      <c r="AK725" s="248"/>
      <c r="AL725" s="248"/>
      <c r="AM725" s="248"/>
      <c r="AN725" s="248"/>
      <c r="AO725" s="248"/>
      <c r="AP725" s="248"/>
      <c r="AQ725" s="248"/>
      <c r="AR725" s="248"/>
      <c r="AS725" s="248"/>
      <c r="AT725" s="248"/>
    </row>
    <row r="726" spans="1:46" ht="15.75" customHeight="1" x14ac:dyDescent="0.2">
      <c r="A726" s="248"/>
      <c r="B726" s="248"/>
      <c r="C726" s="248"/>
      <c r="D726" s="248"/>
      <c r="E726" s="248"/>
      <c r="F726" s="248"/>
      <c r="G726" s="248"/>
      <c r="H726" s="248"/>
      <c r="I726" s="248"/>
      <c r="J726" s="248"/>
      <c r="K726" s="248"/>
      <c r="L726" s="248"/>
      <c r="M726" s="248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  <c r="AA726" s="248"/>
      <c r="AB726" s="248"/>
      <c r="AC726" s="248"/>
      <c r="AD726" s="248"/>
      <c r="AE726" s="248"/>
      <c r="AF726" s="248"/>
      <c r="AG726" s="248"/>
      <c r="AH726" s="248"/>
      <c r="AI726" s="248"/>
      <c r="AJ726" s="248"/>
      <c r="AK726" s="248"/>
      <c r="AL726" s="248"/>
      <c r="AM726" s="248"/>
      <c r="AN726" s="248"/>
      <c r="AO726" s="248"/>
      <c r="AP726" s="248"/>
      <c r="AQ726" s="248"/>
      <c r="AR726" s="248"/>
      <c r="AS726" s="248"/>
      <c r="AT726" s="248"/>
    </row>
    <row r="727" spans="1:46" ht="15.75" customHeight="1" x14ac:dyDescent="0.2">
      <c r="A727" s="248"/>
      <c r="B727" s="248"/>
      <c r="C727" s="248"/>
      <c r="D727" s="248"/>
      <c r="E727" s="248"/>
      <c r="F727" s="248"/>
      <c r="G727" s="248"/>
      <c r="H727" s="248"/>
      <c r="I727" s="248"/>
      <c r="J727" s="248"/>
      <c r="K727" s="248"/>
      <c r="L727" s="248"/>
      <c r="M727" s="248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  <c r="AA727" s="248"/>
      <c r="AB727" s="248"/>
      <c r="AC727" s="248"/>
      <c r="AD727" s="248"/>
      <c r="AE727" s="248"/>
      <c r="AF727" s="248"/>
      <c r="AG727" s="248"/>
      <c r="AH727" s="248"/>
      <c r="AI727" s="248"/>
      <c r="AJ727" s="248"/>
      <c r="AK727" s="248"/>
      <c r="AL727" s="248"/>
      <c r="AM727" s="248"/>
      <c r="AN727" s="248"/>
      <c r="AO727" s="248"/>
      <c r="AP727" s="248"/>
      <c r="AQ727" s="248"/>
      <c r="AR727" s="248"/>
      <c r="AS727" s="248"/>
      <c r="AT727" s="248"/>
    </row>
    <row r="728" spans="1:46" ht="15.75" customHeight="1" x14ac:dyDescent="0.2">
      <c r="A728" s="248"/>
      <c r="B728" s="248"/>
      <c r="C728" s="248"/>
      <c r="D728" s="248"/>
      <c r="E728" s="248"/>
      <c r="F728" s="248"/>
      <c r="G728" s="248"/>
      <c r="H728" s="248"/>
      <c r="I728" s="248"/>
      <c r="J728" s="248"/>
      <c r="K728" s="248"/>
      <c r="L728" s="248"/>
      <c r="M728" s="248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  <c r="AA728" s="248"/>
      <c r="AB728" s="248"/>
      <c r="AC728" s="248"/>
      <c r="AD728" s="248"/>
      <c r="AE728" s="248"/>
      <c r="AF728" s="248"/>
      <c r="AG728" s="248"/>
      <c r="AH728" s="248"/>
      <c r="AI728" s="248"/>
      <c r="AJ728" s="248"/>
      <c r="AK728" s="248"/>
      <c r="AL728" s="248"/>
      <c r="AM728" s="248"/>
      <c r="AN728" s="248"/>
      <c r="AO728" s="248"/>
      <c r="AP728" s="248"/>
      <c r="AQ728" s="248"/>
      <c r="AR728" s="248"/>
      <c r="AS728" s="248"/>
      <c r="AT728" s="248"/>
    </row>
    <row r="729" spans="1:46" ht="15.75" customHeight="1" x14ac:dyDescent="0.2">
      <c r="A729" s="248"/>
      <c r="B729" s="248"/>
      <c r="C729" s="248"/>
      <c r="D729" s="248"/>
      <c r="E729" s="248"/>
      <c r="F729" s="248"/>
      <c r="G729" s="248"/>
      <c r="H729" s="248"/>
      <c r="I729" s="24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  <c r="AA729" s="248"/>
      <c r="AB729" s="248"/>
      <c r="AC729" s="248"/>
      <c r="AD729" s="248"/>
      <c r="AE729" s="248"/>
      <c r="AF729" s="248"/>
      <c r="AG729" s="248"/>
      <c r="AH729" s="248"/>
      <c r="AI729" s="248"/>
      <c r="AJ729" s="248"/>
      <c r="AK729" s="248"/>
      <c r="AL729" s="248"/>
      <c r="AM729" s="248"/>
      <c r="AN729" s="248"/>
      <c r="AO729" s="248"/>
      <c r="AP729" s="248"/>
      <c r="AQ729" s="248"/>
      <c r="AR729" s="248"/>
      <c r="AS729" s="248"/>
      <c r="AT729" s="248"/>
    </row>
    <row r="730" spans="1:46" ht="15.75" customHeight="1" x14ac:dyDescent="0.2">
      <c r="A730" s="248"/>
      <c r="B730" s="248"/>
      <c r="C730" s="248"/>
      <c r="D730" s="248"/>
      <c r="E730" s="248"/>
      <c r="F730" s="248"/>
      <c r="G730" s="248"/>
      <c r="H730" s="248"/>
      <c r="I730" s="248"/>
      <c r="J730" s="248"/>
      <c r="K730" s="248"/>
      <c r="L730" s="248"/>
      <c r="M730" s="248"/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  <c r="AA730" s="248"/>
      <c r="AB730" s="248"/>
      <c r="AC730" s="248"/>
      <c r="AD730" s="248"/>
      <c r="AE730" s="248"/>
      <c r="AF730" s="248"/>
      <c r="AG730" s="248"/>
      <c r="AH730" s="248"/>
      <c r="AI730" s="248"/>
      <c r="AJ730" s="248"/>
      <c r="AK730" s="248"/>
      <c r="AL730" s="248"/>
      <c r="AM730" s="248"/>
      <c r="AN730" s="248"/>
      <c r="AO730" s="248"/>
      <c r="AP730" s="248"/>
      <c r="AQ730" s="248"/>
      <c r="AR730" s="248"/>
      <c r="AS730" s="248"/>
      <c r="AT730" s="248"/>
    </row>
    <row r="731" spans="1:46" ht="15.75" customHeight="1" x14ac:dyDescent="0.2">
      <c r="A731" s="248"/>
      <c r="B731" s="248"/>
      <c r="C731" s="248"/>
      <c r="D731" s="248"/>
      <c r="E731" s="248"/>
      <c r="F731" s="248"/>
      <c r="G731" s="248"/>
      <c r="H731" s="248"/>
      <c r="I731" s="248"/>
      <c r="J731" s="248"/>
      <c r="K731" s="248"/>
      <c r="L731" s="248"/>
      <c r="M731" s="248"/>
      <c r="N731" s="248"/>
      <c r="O731" s="248"/>
      <c r="P731" s="248"/>
      <c r="Q731" s="248"/>
      <c r="R731" s="248"/>
      <c r="S731" s="248"/>
      <c r="T731" s="248"/>
      <c r="U731" s="248"/>
      <c r="V731" s="248"/>
      <c r="W731" s="248"/>
      <c r="X731" s="248"/>
      <c r="Y731" s="248"/>
      <c r="Z731" s="248"/>
      <c r="AA731" s="248"/>
      <c r="AB731" s="248"/>
      <c r="AC731" s="248"/>
      <c r="AD731" s="248"/>
      <c r="AE731" s="248"/>
      <c r="AF731" s="248"/>
      <c r="AG731" s="248"/>
      <c r="AH731" s="248"/>
      <c r="AI731" s="248"/>
      <c r="AJ731" s="248"/>
      <c r="AK731" s="248"/>
      <c r="AL731" s="248"/>
      <c r="AM731" s="248"/>
      <c r="AN731" s="248"/>
      <c r="AO731" s="248"/>
      <c r="AP731" s="248"/>
      <c r="AQ731" s="248"/>
      <c r="AR731" s="248"/>
      <c r="AS731" s="248"/>
      <c r="AT731" s="248"/>
    </row>
    <row r="732" spans="1:46" ht="15.75" customHeight="1" x14ac:dyDescent="0.2">
      <c r="A732" s="248"/>
      <c r="B732" s="248"/>
      <c r="C732" s="248"/>
      <c r="D732" s="248"/>
      <c r="E732" s="248"/>
      <c r="F732" s="248"/>
      <c r="G732" s="248"/>
      <c r="H732" s="248"/>
      <c r="I732" s="248"/>
      <c r="J732" s="248"/>
      <c r="K732" s="248"/>
      <c r="L732" s="248"/>
      <c r="M732" s="248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8"/>
      <c r="AA732" s="248"/>
      <c r="AB732" s="248"/>
      <c r="AC732" s="248"/>
      <c r="AD732" s="248"/>
      <c r="AE732" s="248"/>
      <c r="AF732" s="248"/>
      <c r="AG732" s="248"/>
      <c r="AH732" s="248"/>
      <c r="AI732" s="248"/>
      <c r="AJ732" s="248"/>
      <c r="AK732" s="248"/>
      <c r="AL732" s="248"/>
      <c r="AM732" s="248"/>
      <c r="AN732" s="248"/>
      <c r="AO732" s="248"/>
      <c r="AP732" s="248"/>
      <c r="AQ732" s="248"/>
      <c r="AR732" s="248"/>
      <c r="AS732" s="248"/>
      <c r="AT732" s="248"/>
    </row>
    <row r="733" spans="1:46" ht="15.75" customHeight="1" x14ac:dyDescent="0.2">
      <c r="A733" s="248"/>
      <c r="B733" s="248"/>
      <c r="C733" s="248"/>
      <c r="D733" s="248"/>
      <c r="E733" s="248"/>
      <c r="F733" s="248"/>
      <c r="G733" s="248"/>
      <c r="H733" s="248"/>
      <c r="I733" s="248"/>
      <c r="J733" s="248"/>
      <c r="K733" s="248"/>
      <c r="L733" s="248"/>
      <c r="M733" s="248"/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  <c r="AA733" s="248"/>
      <c r="AB733" s="248"/>
      <c r="AC733" s="248"/>
      <c r="AD733" s="248"/>
      <c r="AE733" s="248"/>
      <c r="AF733" s="248"/>
      <c r="AG733" s="248"/>
      <c r="AH733" s="248"/>
      <c r="AI733" s="248"/>
      <c r="AJ733" s="248"/>
      <c r="AK733" s="248"/>
      <c r="AL733" s="248"/>
      <c r="AM733" s="248"/>
      <c r="AN733" s="248"/>
      <c r="AO733" s="248"/>
      <c r="AP733" s="248"/>
      <c r="AQ733" s="248"/>
      <c r="AR733" s="248"/>
      <c r="AS733" s="248"/>
      <c r="AT733" s="248"/>
    </row>
    <row r="734" spans="1:46" ht="15.75" customHeight="1" x14ac:dyDescent="0.2">
      <c r="A734" s="248"/>
      <c r="B734" s="248"/>
      <c r="C734" s="248"/>
      <c r="D734" s="248"/>
      <c r="E734" s="248"/>
      <c r="F734" s="248"/>
      <c r="G734" s="248"/>
      <c r="H734" s="248"/>
      <c r="I734" s="248"/>
      <c r="J734" s="248"/>
      <c r="K734" s="248"/>
      <c r="L734" s="248"/>
      <c r="M734" s="248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  <c r="AA734" s="248"/>
      <c r="AB734" s="248"/>
      <c r="AC734" s="248"/>
      <c r="AD734" s="248"/>
      <c r="AE734" s="248"/>
      <c r="AF734" s="248"/>
      <c r="AG734" s="248"/>
      <c r="AH734" s="248"/>
      <c r="AI734" s="248"/>
      <c r="AJ734" s="248"/>
      <c r="AK734" s="248"/>
      <c r="AL734" s="248"/>
      <c r="AM734" s="248"/>
      <c r="AN734" s="248"/>
      <c r="AO734" s="248"/>
      <c r="AP734" s="248"/>
      <c r="AQ734" s="248"/>
      <c r="AR734" s="248"/>
      <c r="AS734" s="248"/>
      <c r="AT734" s="248"/>
    </row>
    <row r="735" spans="1:46" ht="15.75" customHeight="1" x14ac:dyDescent="0.2">
      <c r="A735" s="248"/>
      <c r="B735" s="248"/>
      <c r="C735" s="248"/>
      <c r="D735" s="248"/>
      <c r="E735" s="248"/>
      <c r="F735" s="248"/>
      <c r="G735" s="248"/>
      <c r="H735" s="24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  <c r="AC735" s="248"/>
      <c r="AD735" s="248"/>
      <c r="AE735" s="248"/>
      <c r="AF735" s="248"/>
      <c r="AG735" s="248"/>
      <c r="AH735" s="248"/>
      <c r="AI735" s="248"/>
      <c r="AJ735" s="248"/>
      <c r="AK735" s="248"/>
      <c r="AL735" s="248"/>
      <c r="AM735" s="248"/>
      <c r="AN735" s="248"/>
      <c r="AO735" s="248"/>
      <c r="AP735" s="248"/>
      <c r="AQ735" s="248"/>
      <c r="AR735" s="248"/>
      <c r="AS735" s="248"/>
      <c r="AT735" s="248"/>
    </row>
    <row r="736" spans="1:46" ht="15.75" customHeight="1" x14ac:dyDescent="0.2">
      <c r="A736" s="248"/>
      <c r="B736" s="248"/>
      <c r="C736" s="248"/>
      <c r="D736" s="248"/>
      <c r="E736" s="248"/>
      <c r="F736" s="248"/>
      <c r="G736" s="248"/>
      <c r="H736" s="248"/>
      <c r="I736" s="248"/>
      <c r="J736" s="248"/>
      <c r="K736" s="248"/>
      <c r="L736" s="248"/>
      <c r="M736" s="248"/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  <c r="AA736" s="248"/>
      <c r="AB736" s="248"/>
      <c r="AC736" s="248"/>
      <c r="AD736" s="248"/>
      <c r="AE736" s="248"/>
      <c r="AF736" s="248"/>
      <c r="AG736" s="248"/>
      <c r="AH736" s="248"/>
      <c r="AI736" s="248"/>
      <c r="AJ736" s="248"/>
      <c r="AK736" s="248"/>
      <c r="AL736" s="248"/>
      <c r="AM736" s="248"/>
      <c r="AN736" s="248"/>
      <c r="AO736" s="248"/>
      <c r="AP736" s="248"/>
      <c r="AQ736" s="248"/>
      <c r="AR736" s="248"/>
      <c r="AS736" s="248"/>
      <c r="AT736" s="248"/>
    </row>
    <row r="737" spans="1:46" ht="15.75" customHeight="1" x14ac:dyDescent="0.2">
      <c r="A737" s="248"/>
      <c r="B737" s="248"/>
      <c r="C737" s="248"/>
      <c r="D737" s="248"/>
      <c r="E737" s="248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  <c r="AA737" s="248"/>
      <c r="AB737" s="248"/>
      <c r="AC737" s="248"/>
      <c r="AD737" s="248"/>
      <c r="AE737" s="248"/>
      <c r="AF737" s="248"/>
      <c r="AG737" s="248"/>
      <c r="AH737" s="248"/>
      <c r="AI737" s="248"/>
      <c r="AJ737" s="248"/>
      <c r="AK737" s="248"/>
      <c r="AL737" s="248"/>
      <c r="AM737" s="248"/>
      <c r="AN737" s="248"/>
      <c r="AO737" s="248"/>
      <c r="AP737" s="248"/>
      <c r="AQ737" s="248"/>
      <c r="AR737" s="248"/>
      <c r="AS737" s="248"/>
      <c r="AT737" s="248"/>
    </row>
    <row r="738" spans="1:46" ht="15.75" customHeight="1" x14ac:dyDescent="0.2">
      <c r="A738" s="248"/>
      <c r="B738" s="248"/>
      <c r="C738" s="248"/>
      <c r="D738" s="248"/>
      <c r="E738" s="248"/>
      <c r="F738" s="248"/>
      <c r="G738" s="248"/>
      <c r="H738" s="24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  <c r="AC738" s="248"/>
      <c r="AD738" s="248"/>
      <c r="AE738" s="248"/>
      <c r="AF738" s="248"/>
      <c r="AG738" s="248"/>
      <c r="AH738" s="248"/>
      <c r="AI738" s="248"/>
      <c r="AJ738" s="248"/>
      <c r="AK738" s="248"/>
      <c r="AL738" s="248"/>
      <c r="AM738" s="248"/>
      <c r="AN738" s="248"/>
      <c r="AO738" s="248"/>
      <c r="AP738" s="248"/>
      <c r="AQ738" s="248"/>
      <c r="AR738" s="248"/>
      <c r="AS738" s="248"/>
      <c r="AT738" s="248"/>
    </row>
    <row r="739" spans="1:46" ht="15.75" customHeight="1" x14ac:dyDescent="0.2">
      <c r="A739" s="248"/>
      <c r="B739" s="248"/>
      <c r="C739" s="248"/>
      <c r="D739" s="248"/>
      <c r="E739" s="248"/>
      <c r="F739" s="248"/>
      <c r="G739" s="248"/>
      <c r="H739" s="248"/>
      <c r="I739" s="248"/>
      <c r="J739" s="248"/>
      <c r="K739" s="248"/>
      <c r="L739" s="248"/>
      <c r="M739" s="248"/>
      <c r="N739" s="248"/>
      <c r="O739" s="248"/>
      <c r="P739" s="248"/>
      <c r="Q739" s="248"/>
      <c r="R739" s="248"/>
      <c r="S739" s="248"/>
      <c r="T739" s="248"/>
      <c r="U739" s="248"/>
      <c r="V739" s="248"/>
      <c r="W739" s="248"/>
      <c r="X739" s="248"/>
      <c r="Y739" s="248"/>
      <c r="Z739" s="248"/>
      <c r="AA739" s="248"/>
      <c r="AB739" s="248"/>
      <c r="AC739" s="248"/>
      <c r="AD739" s="248"/>
      <c r="AE739" s="248"/>
      <c r="AF739" s="248"/>
      <c r="AG739" s="248"/>
      <c r="AH739" s="248"/>
      <c r="AI739" s="248"/>
      <c r="AJ739" s="248"/>
      <c r="AK739" s="248"/>
      <c r="AL739" s="248"/>
      <c r="AM739" s="248"/>
      <c r="AN739" s="248"/>
      <c r="AO739" s="248"/>
      <c r="AP739" s="248"/>
      <c r="AQ739" s="248"/>
      <c r="AR739" s="248"/>
      <c r="AS739" s="248"/>
      <c r="AT739" s="248"/>
    </row>
    <row r="740" spans="1:46" ht="15.75" customHeight="1" x14ac:dyDescent="0.2">
      <c r="A740" s="248"/>
      <c r="B740" s="248"/>
      <c r="C740" s="248"/>
      <c r="D740" s="248"/>
      <c r="E740" s="248"/>
      <c r="F740" s="248"/>
      <c r="G740" s="248"/>
      <c r="H740" s="248"/>
      <c r="I740" s="248"/>
      <c r="J740" s="248"/>
      <c r="K740" s="248"/>
      <c r="L740" s="248"/>
      <c r="M740" s="248"/>
      <c r="N740" s="248"/>
      <c r="O740" s="248"/>
      <c r="P740" s="248"/>
      <c r="Q740" s="248"/>
      <c r="R740" s="248"/>
      <c r="S740" s="248"/>
      <c r="T740" s="248"/>
      <c r="U740" s="248"/>
      <c r="V740" s="248"/>
      <c r="W740" s="248"/>
      <c r="X740" s="248"/>
      <c r="Y740" s="248"/>
      <c r="Z740" s="248"/>
      <c r="AA740" s="248"/>
      <c r="AB740" s="248"/>
      <c r="AC740" s="248"/>
      <c r="AD740" s="248"/>
      <c r="AE740" s="248"/>
      <c r="AF740" s="248"/>
      <c r="AG740" s="248"/>
      <c r="AH740" s="248"/>
      <c r="AI740" s="248"/>
      <c r="AJ740" s="248"/>
      <c r="AK740" s="248"/>
      <c r="AL740" s="248"/>
      <c r="AM740" s="248"/>
      <c r="AN740" s="248"/>
      <c r="AO740" s="248"/>
      <c r="AP740" s="248"/>
      <c r="AQ740" s="248"/>
      <c r="AR740" s="248"/>
      <c r="AS740" s="248"/>
      <c r="AT740" s="248"/>
    </row>
    <row r="741" spans="1:46" ht="15.75" customHeight="1" x14ac:dyDescent="0.2">
      <c r="A741" s="248"/>
      <c r="B741" s="248"/>
      <c r="C741" s="248"/>
      <c r="D741" s="248"/>
      <c r="E741" s="248"/>
      <c r="F741" s="248"/>
      <c r="G741" s="248"/>
      <c r="H741" s="248"/>
      <c r="I741" s="248"/>
      <c r="J741" s="248"/>
      <c r="K741" s="248"/>
      <c r="L741" s="248"/>
      <c r="M741" s="248"/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  <c r="AA741" s="248"/>
      <c r="AB741" s="248"/>
      <c r="AC741" s="248"/>
      <c r="AD741" s="248"/>
      <c r="AE741" s="248"/>
      <c r="AF741" s="248"/>
      <c r="AG741" s="248"/>
      <c r="AH741" s="248"/>
      <c r="AI741" s="248"/>
      <c r="AJ741" s="248"/>
      <c r="AK741" s="248"/>
      <c r="AL741" s="248"/>
      <c r="AM741" s="248"/>
      <c r="AN741" s="248"/>
      <c r="AO741" s="248"/>
      <c r="AP741" s="248"/>
      <c r="AQ741" s="248"/>
      <c r="AR741" s="248"/>
      <c r="AS741" s="248"/>
      <c r="AT741" s="248"/>
    </row>
    <row r="742" spans="1:46" ht="15.75" customHeight="1" x14ac:dyDescent="0.2">
      <c r="A742" s="248"/>
      <c r="B742" s="248"/>
      <c r="C742" s="248"/>
      <c r="D742" s="248"/>
      <c r="E742" s="248"/>
      <c r="F742" s="248"/>
      <c r="G742" s="248"/>
      <c r="H742" s="248"/>
      <c r="I742" s="248"/>
      <c r="J742" s="248"/>
      <c r="K742" s="248"/>
      <c r="L742" s="248"/>
      <c r="M742" s="248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  <c r="AA742" s="248"/>
      <c r="AB742" s="248"/>
      <c r="AC742" s="248"/>
      <c r="AD742" s="248"/>
      <c r="AE742" s="248"/>
      <c r="AF742" s="248"/>
      <c r="AG742" s="248"/>
      <c r="AH742" s="248"/>
      <c r="AI742" s="248"/>
      <c r="AJ742" s="248"/>
      <c r="AK742" s="248"/>
      <c r="AL742" s="248"/>
      <c r="AM742" s="248"/>
      <c r="AN742" s="248"/>
      <c r="AO742" s="248"/>
      <c r="AP742" s="248"/>
      <c r="AQ742" s="248"/>
      <c r="AR742" s="248"/>
      <c r="AS742" s="248"/>
      <c r="AT742" s="248"/>
    </row>
    <row r="743" spans="1:46" ht="15.75" customHeight="1" x14ac:dyDescent="0.2">
      <c r="A743" s="248"/>
      <c r="B743" s="248"/>
      <c r="C743" s="248"/>
      <c r="D743" s="248"/>
      <c r="E743" s="248"/>
      <c r="F743" s="248"/>
      <c r="G743" s="248"/>
      <c r="H743" s="248"/>
      <c r="I743" s="248"/>
      <c r="J743" s="248"/>
      <c r="K743" s="248"/>
      <c r="L743" s="248"/>
      <c r="M743" s="248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  <c r="AA743" s="248"/>
      <c r="AB743" s="248"/>
      <c r="AC743" s="248"/>
      <c r="AD743" s="248"/>
      <c r="AE743" s="248"/>
      <c r="AF743" s="248"/>
      <c r="AG743" s="248"/>
      <c r="AH743" s="248"/>
      <c r="AI743" s="248"/>
      <c r="AJ743" s="248"/>
      <c r="AK743" s="248"/>
      <c r="AL743" s="248"/>
      <c r="AM743" s="248"/>
      <c r="AN743" s="248"/>
      <c r="AO743" s="248"/>
      <c r="AP743" s="248"/>
      <c r="AQ743" s="248"/>
      <c r="AR743" s="248"/>
      <c r="AS743" s="248"/>
      <c r="AT743" s="248"/>
    </row>
    <row r="744" spans="1:46" ht="15.75" customHeight="1" x14ac:dyDescent="0.2">
      <c r="A744" s="248"/>
      <c r="B744" s="248"/>
      <c r="C744" s="248"/>
      <c r="D744" s="248"/>
      <c r="E744" s="248"/>
      <c r="F744" s="248"/>
      <c r="G744" s="248"/>
      <c r="H744" s="248"/>
      <c r="I744" s="248"/>
      <c r="J744" s="248"/>
      <c r="K744" s="248"/>
      <c r="L744" s="248"/>
      <c r="M744" s="248"/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  <c r="AA744" s="248"/>
      <c r="AB744" s="248"/>
      <c r="AC744" s="248"/>
      <c r="AD744" s="248"/>
      <c r="AE744" s="248"/>
      <c r="AF744" s="248"/>
      <c r="AG744" s="248"/>
      <c r="AH744" s="248"/>
      <c r="AI744" s="248"/>
      <c r="AJ744" s="248"/>
      <c r="AK744" s="248"/>
      <c r="AL744" s="248"/>
      <c r="AM744" s="248"/>
      <c r="AN744" s="248"/>
      <c r="AO744" s="248"/>
      <c r="AP744" s="248"/>
      <c r="AQ744" s="248"/>
      <c r="AR744" s="248"/>
      <c r="AS744" s="248"/>
      <c r="AT744" s="248"/>
    </row>
    <row r="745" spans="1:46" ht="15.75" customHeight="1" x14ac:dyDescent="0.2">
      <c r="A745" s="248"/>
      <c r="B745" s="248"/>
      <c r="C745" s="248"/>
      <c r="D745" s="248"/>
      <c r="E745" s="248"/>
      <c r="F745" s="248"/>
      <c r="G745" s="248"/>
      <c r="H745" s="248"/>
      <c r="I745" s="248"/>
      <c r="J745" s="248"/>
      <c r="K745" s="248"/>
      <c r="L745" s="248"/>
      <c r="M745" s="248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  <c r="AA745" s="248"/>
      <c r="AB745" s="248"/>
      <c r="AC745" s="248"/>
      <c r="AD745" s="248"/>
      <c r="AE745" s="248"/>
      <c r="AF745" s="248"/>
      <c r="AG745" s="248"/>
      <c r="AH745" s="248"/>
      <c r="AI745" s="248"/>
      <c r="AJ745" s="248"/>
      <c r="AK745" s="248"/>
      <c r="AL745" s="248"/>
      <c r="AM745" s="248"/>
      <c r="AN745" s="248"/>
      <c r="AO745" s="248"/>
      <c r="AP745" s="248"/>
      <c r="AQ745" s="248"/>
      <c r="AR745" s="248"/>
      <c r="AS745" s="248"/>
      <c r="AT745" s="248"/>
    </row>
    <row r="746" spans="1:46" ht="15.75" customHeight="1" x14ac:dyDescent="0.2">
      <c r="A746" s="248"/>
      <c r="B746" s="248"/>
      <c r="C746" s="248"/>
      <c r="D746" s="248"/>
      <c r="E746" s="248"/>
      <c r="F746" s="248"/>
      <c r="G746" s="248"/>
      <c r="H746" s="248"/>
      <c r="I746" s="248"/>
      <c r="J746" s="248"/>
      <c r="K746" s="248"/>
      <c r="L746" s="248"/>
      <c r="M746" s="248"/>
      <c r="N746" s="248"/>
      <c r="O746" s="248"/>
      <c r="P746" s="248"/>
      <c r="Q746" s="248"/>
      <c r="R746" s="248"/>
      <c r="S746" s="248"/>
      <c r="T746" s="248"/>
      <c r="U746" s="248"/>
      <c r="V746" s="248"/>
      <c r="W746" s="248"/>
      <c r="X746" s="248"/>
      <c r="Y746" s="248"/>
      <c r="Z746" s="248"/>
      <c r="AA746" s="248"/>
      <c r="AB746" s="248"/>
      <c r="AC746" s="248"/>
      <c r="AD746" s="248"/>
      <c r="AE746" s="248"/>
      <c r="AF746" s="248"/>
      <c r="AG746" s="248"/>
      <c r="AH746" s="248"/>
      <c r="AI746" s="248"/>
      <c r="AJ746" s="248"/>
      <c r="AK746" s="248"/>
      <c r="AL746" s="248"/>
      <c r="AM746" s="248"/>
      <c r="AN746" s="248"/>
      <c r="AO746" s="248"/>
      <c r="AP746" s="248"/>
      <c r="AQ746" s="248"/>
      <c r="AR746" s="248"/>
      <c r="AS746" s="248"/>
      <c r="AT746" s="248"/>
    </row>
    <row r="747" spans="1:46" ht="15.75" customHeight="1" x14ac:dyDescent="0.2">
      <c r="A747" s="248"/>
      <c r="B747" s="248"/>
      <c r="C747" s="248"/>
      <c r="D747" s="248"/>
      <c r="E747" s="248"/>
      <c r="F747" s="248"/>
      <c r="G747" s="248"/>
      <c r="H747" s="248"/>
      <c r="I747" s="248"/>
      <c r="J747" s="248"/>
      <c r="K747" s="248"/>
      <c r="L747" s="248"/>
      <c r="M747" s="248"/>
      <c r="N747" s="248"/>
      <c r="O747" s="248"/>
      <c r="P747" s="248"/>
      <c r="Q747" s="248"/>
      <c r="R747" s="248"/>
      <c r="S747" s="248"/>
      <c r="T747" s="248"/>
      <c r="U747" s="248"/>
      <c r="V747" s="248"/>
      <c r="W747" s="248"/>
      <c r="X747" s="248"/>
      <c r="Y747" s="248"/>
      <c r="Z747" s="248"/>
      <c r="AA747" s="248"/>
      <c r="AB747" s="248"/>
      <c r="AC747" s="248"/>
      <c r="AD747" s="248"/>
      <c r="AE747" s="248"/>
      <c r="AF747" s="248"/>
      <c r="AG747" s="248"/>
      <c r="AH747" s="248"/>
      <c r="AI747" s="248"/>
      <c r="AJ747" s="248"/>
      <c r="AK747" s="248"/>
      <c r="AL747" s="248"/>
      <c r="AM747" s="248"/>
      <c r="AN747" s="248"/>
      <c r="AO747" s="248"/>
      <c r="AP747" s="248"/>
      <c r="AQ747" s="248"/>
      <c r="AR747" s="248"/>
      <c r="AS747" s="248"/>
      <c r="AT747" s="248"/>
    </row>
    <row r="748" spans="1:46" ht="15.75" customHeight="1" x14ac:dyDescent="0.2">
      <c r="A748" s="248"/>
      <c r="B748" s="248"/>
      <c r="C748" s="248"/>
      <c r="D748" s="248"/>
      <c r="E748" s="248"/>
      <c r="F748" s="248"/>
      <c r="G748" s="248"/>
      <c r="H748" s="248"/>
      <c r="I748" s="248"/>
      <c r="J748" s="248"/>
      <c r="K748" s="248"/>
      <c r="L748" s="248"/>
      <c r="M748" s="248"/>
      <c r="N748" s="248"/>
      <c r="O748" s="248"/>
      <c r="P748" s="248"/>
      <c r="Q748" s="248"/>
      <c r="R748" s="248"/>
      <c r="S748" s="248"/>
      <c r="T748" s="248"/>
      <c r="U748" s="248"/>
      <c r="V748" s="248"/>
      <c r="W748" s="248"/>
      <c r="X748" s="248"/>
      <c r="Y748" s="248"/>
      <c r="Z748" s="248"/>
      <c r="AA748" s="248"/>
      <c r="AB748" s="248"/>
      <c r="AC748" s="248"/>
      <c r="AD748" s="248"/>
      <c r="AE748" s="248"/>
      <c r="AF748" s="248"/>
      <c r="AG748" s="248"/>
      <c r="AH748" s="248"/>
      <c r="AI748" s="248"/>
      <c r="AJ748" s="248"/>
      <c r="AK748" s="248"/>
      <c r="AL748" s="248"/>
      <c r="AM748" s="248"/>
      <c r="AN748" s="248"/>
      <c r="AO748" s="248"/>
      <c r="AP748" s="248"/>
      <c r="AQ748" s="248"/>
      <c r="AR748" s="248"/>
      <c r="AS748" s="248"/>
      <c r="AT748" s="248"/>
    </row>
    <row r="749" spans="1:46" ht="15.75" customHeight="1" x14ac:dyDescent="0.2">
      <c r="A749" s="248"/>
      <c r="B749" s="248"/>
      <c r="C749" s="248"/>
      <c r="D749" s="248"/>
      <c r="E749" s="248"/>
      <c r="F749" s="248"/>
      <c r="G749" s="248"/>
      <c r="H749" s="248"/>
      <c r="I749" s="248"/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248"/>
      <c r="U749" s="248"/>
      <c r="V749" s="248"/>
      <c r="W749" s="248"/>
      <c r="X749" s="248"/>
      <c r="Y749" s="248"/>
      <c r="Z749" s="248"/>
      <c r="AA749" s="248"/>
      <c r="AB749" s="248"/>
      <c r="AC749" s="248"/>
      <c r="AD749" s="248"/>
      <c r="AE749" s="248"/>
      <c r="AF749" s="248"/>
      <c r="AG749" s="248"/>
      <c r="AH749" s="248"/>
      <c r="AI749" s="248"/>
      <c r="AJ749" s="248"/>
      <c r="AK749" s="248"/>
      <c r="AL749" s="248"/>
      <c r="AM749" s="248"/>
      <c r="AN749" s="248"/>
      <c r="AO749" s="248"/>
      <c r="AP749" s="248"/>
      <c r="AQ749" s="248"/>
      <c r="AR749" s="248"/>
      <c r="AS749" s="248"/>
      <c r="AT749" s="248"/>
    </row>
    <row r="750" spans="1:46" ht="15.75" customHeight="1" x14ac:dyDescent="0.2">
      <c r="A750" s="248"/>
      <c r="B750" s="248"/>
      <c r="C750" s="248"/>
      <c r="D750" s="248"/>
      <c r="E750" s="248"/>
      <c r="F750" s="248"/>
      <c r="G750" s="248"/>
      <c r="H750" s="24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  <c r="S750" s="248"/>
      <c r="T750" s="248"/>
      <c r="U750" s="248"/>
      <c r="V750" s="248"/>
      <c r="W750" s="248"/>
      <c r="X750" s="248"/>
      <c r="Y750" s="248"/>
      <c r="Z750" s="248"/>
      <c r="AA750" s="248"/>
      <c r="AB750" s="248"/>
      <c r="AC750" s="248"/>
      <c r="AD750" s="248"/>
      <c r="AE750" s="248"/>
      <c r="AF750" s="248"/>
      <c r="AG750" s="248"/>
      <c r="AH750" s="248"/>
      <c r="AI750" s="248"/>
      <c r="AJ750" s="248"/>
      <c r="AK750" s="248"/>
      <c r="AL750" s="248"/>
      <c r="AM750" s="248"/>
      <c r="AN750" s="248"/>
      <c r="AO750" s="248"/>
      <c r="AP750" s="248"/>
      <c r="AQ750" s="248"/>
      <c r="AR750" s="248"/>
      <c r="AS750" s="248"/>
      <c r="AT750" s="248"/>
    </row>
    <row r="751" spans="1:46" ht="15.75" customHeight="1" x14ac:dyDescent="0.2">
      <c r="A751" s="248"/>
      <c r="B751" s="248"/>
      <c r="C751" s="248"/>
      <c r="D751" s="248"/>
      <c r="E751" s="248"/>
      <c r="F751" s="248"/>
      <c r="G751" s="248"/>
      <c r="H751" s="248"/>
      <c r="I751" s="248"/>
      <c r="J751" s="248"/>
      <c r="K751" s="248"/>
      <c r="L751" s="248"/>
      <c r="M751" s="248"/>
      <c r="N751" s="248"/>
      <c r="O751" s="248"/>
      <c r="P751" s="248"/>
      <c r="Q751" s="248"/>
      <c r="R751" s="248"/>
      <c r="S751" s="248"/>
      <c r="T751" s="248"/>
      <c r="U751" s="248"/>
      <c r="V751" s="248"/>
      <c r="W751" s="248"/>
      <c r="X751" s="248"/>
      <c r="Y751" s="248"/>
      <c r="Z751" s="248"/>
      <c r="AA751" s="248"/>
      <c r="AB751" s="248"/>
      <c r="AC751" s="248"/>
      <c r="AD751" s="248"/>
      <c r="AE751" s="248"/>
      <c r="AF751" s="248"/>
      <c r="AG751" s="248"/>
      <c r="AH751" s="248"/>
      <c r="AI751" s="248"/>
      <c r="AJ751" s="248"/>
      <c r="AK751" s="248"/>
      <c r="AL751" s="248"/>
      <c r="AM751" s="248"/>
      <c r="AN751" s="248"/>
      <c r="AO751" s="248"/>
      <c r="AP751" s="248"/>
      <c r="AQ751" s="248"/>
      <c r="AR751" s="248"/>
      <c r="AS751" s="248"/>
      <c r="AT751" s="248"/>
    </row>
    <row r="752" spans="1:46" ht="15.75" customHeight="1" x14ac:dyDescent="0.2">
      <c r="A752" s="248"/>
      <c r="B752" s="248"/>
      <c r="C752" s="248"/>
      <c r="D752" s="248"/>
      <c r="E752" s="248"/>
      <c r="F752" s="248"/>
      <c r="G752" s="248"/>
      <c r="H752" s="248"/>
      <c r="I752" s="248"/>
      <c r="J752" s="248"/>
      <c r="K752" s="248"/>
      <c r="L752" s="248"/>
      <c r="M752" s="248"/>
      <c r="N752" s="248"/>
      <c r="O752" s="248"/>
      <c r="P752" s="248"/>
      <c r="Q752" s="248"/>
      <c r="R752" s="248"/>
      <c r="S752" s="248"/>
      <c r="T752" s="248"/>
      <c r="U752" s="248"/>
      <c r="V752" s="248"/>
      <c r="W752" s="248"/>
      <c r="X752" s="248"/>
      <c r="Y752" s="248"/>
      <c r="Z752" s="248"/>
      <c r="AA752" s="248"/>
      <c r="AB752" s="248"/>
      <c r="AC752" s="248"/>
      <c r="AD752" s="248"/>
      <c r="AE752" s="248"/>
      <c r="AF752" s="248"/>
      <c r="AG752" s="248"/>
      <c r="AH752" s="248"/>
      <c r="AI752" s="248"/>
      <c r="AJ752" s="248"/>
      <c r="AK752" s="248"/>
      <c r="AL752" s="248"/>
      <c r="AM752" s="248"/>
      <c r="AN752" s="248"/>
      <c r="AO752" s="248"/>
      <c r="AP752" s="248"/>
      <c r="AQ752" s="248"/>
      <c r="AR752" s="248"/>
      <c r="AS752" s="248"/>
      <c r="AT752" s="248"/>
    </row>
    <row r="753" spans="1:46" ht="15.75" customHeight="1" x14ac:dyDescent="0.2">
      <c r="A753" s="248"/>
      <c r="B753" s="248"/>
      <c r="C753" s="248"/>
      <c r="D753" s="248"/>
      <c r="E753" s="248"/>
      <c r="F753" s="248"/>
      <c r="G753" s="248"/>
      <c r="H753" s="248"/>
      <c r="I753" s="248"/>
      <c r="J753" s="248"/>
      <c r="K753" s="248"/>
      <c r="L753" s="248"/>
      <c r="M753" s="248"/>
      <c r="N753" s="248"/>
      <c r="O753" s="248"/>
      <c r="P753" s="248"/>
      <c r="Q753" s="248"/>
      <c r="R753" s="248"/>
      <c r="S753" s="248"/>
      <c r="T753" s="248"/>
      <c r="U753" s="248"/>
      <c r="V753" s="248"/>
      <c r="W753" s="248"/>
      <c r="X753" s="248"/>
      <c r="Y753" s="248"/>
      <c r="Z753" s="248"/>
      <c r="AA753" s="248"/>
      <c r="AB753" s="248"/>
      <c r="AC753" s="248"/>
      <c r="AD753" s="248"/>
      <c r="AE753" s="248"/>
      <c r="AF753" s="248"/>
      <c r="AG753" s="248"/>
      <c r="AH753" s="248"/>
      <c r="AI753" s="248"/>
      <c r="AJ753" s="248"/>
      <c r="AK753" s="248"/>
      <c r="AL753" s="248"/>
      <c r="AM753" s="248"/>
      <c r="AN753" s="248"/>
      <c r="AO753" s="248"/>
      <c r="AP753" s="248"/>
      <c r="AQ753" s="248"/>
      <c r="AR753" s="248"/>
      <c r="AS753" s="248"/>
      <c r="AT753" s="248"/>
    </row>
    <row r="754" spans="1:46" ht="15.75" customHeight="1" x14ac:dyDescent="0.2">
      <c r="A754" s="248"/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8"/>
      <c r="O754" s="248"/>
      <c r="P754" s="248"/>
      <c r="Q754" s="248"/>
      <c r="R754" s="248"/>
      <c r="S754" s="248"/>
      <c r="T754" s="248"/>
      <c r="U754" s="248"/>
      <c r="V754" s="248"/>
      <c r="W754" s="248"/>
      <c r="X754" s="248"/>
      <c r="Y754" s="248"/>
      <c r="Z754" s="248"/>
      <c r="AA754" s="248"/>
      <c r="AB754" s="248"/>
      <c r="AC754" s="248"/>
      <c r="AD754" s="248"/>
      <c r="AE754" s="248"/>
      <c r="AF754" s="248"/>
      <c r="AG754" s="248"/>
      <c r="AH754" s="248"/>
      <c r="AI754" s="248"/>
      <c r="AJ754" s="248"/>
      <c r="AK754" s="248"/>
      <c r="AL754" s="248"/>
      <c r="AM754" s="248"/>
      <c r="AN754" s="248"/>
      <c r="AO754" s="248"/>
      <c r="AP754" s="248"/>
      <c r="AQ754" s="248"/>
      <c r="AR754" s="248"/>
      <c r="AS754" s="248"/>
      <c r="AT754" s="248"/>
    </row>
    <row r="755" spans="1:46" ht="15.75" customHeight="1" x14ac:dyDescent="0.2">
      <c r="A755" s="248"/>
      <c r="B755" s="248"/>
      <c r="C755" s="248"/>
      <c r="D755" s="248"/>
      <c r="E755" s="248"/>
      <c r="F755" s="248"/>
      <c r="G755" s="248"/>
      <c r="H755" s="248"/>
      <c r="I755" s="248"/>
      <c r="J755" s="248"/>
      <c r="K755" s="248"/>
      <c r="L755" s="248"/>
      <c r="M755" s="248"/>
      <c r="N755" s="248"/>
      <c r="O755" s="248"/>
      <c r="P755" s="248"/>
      <c r="Q755" s="248"/>
      <c r="R755" s="248"/>
      <c r="S755" s="248"/>
      <c r="T755" s="248"/>
      <c r="U755" s="248"/>
      <c r="V755" s="248"/>
      <c r="W755" s="248"/>
      <c r="X755" s="248"/>
      <c r="Y755" s="248"/>
      <c r="Z755" s="248"/>
      <c r="AA755" s="248"/>
      <c r="AB755" s="248"/>
      <c r="AC755" s="248"/>
      <c r="AD755" s="248"/>
      <c r="AE755" s="248"/>
      <c r="AF755" s="248"/>
      <c r="AG755" s="248"/>
      <c r="AH755" s="248"/>
      <c r="AI755" s="248"/>
      <c r="AJ755" s="248"/>
      <c r="AK755" s="248"/>
      <c r="AL755" s="248"/>
      <c r="AM755" s="248"/>
      <c r="AN755" s="248"/>
      <c r="AO755" s="248"/>
      <c r="AP755" s="248"/>
      <c r="AQ755" s="248"/>
      <c r="AR755" s="248"/>
      <c r="AS755" s="248"/>
      <c r="AT755" s="248"/>
    </row>
    <row r="756" spans="1:46" ht="15.75" customHeight="1" x14ac:dyDescent="0.2">
      <c r="A756" s="248"/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248"/>
      <c r="P756" s="248"/>
      <c r="Q756" s="248"/>
      <c r="R756" s="248"/>
      <c r="S756" s="248"/>
      <c r="T756" s="248"/>
      <c r="U756" s="248"/>
      <c r="V756" s="248"/>
      <c r="W756" s="248"/>
      <c r="X756" s="248"/>
      <c r="Y756" s="248"/>
      <c r="Z756" s="248"/>
      <c r="AA756" s="248"/>
      <c r="AB756" s="248"/>
      <c r="AC756" s="248"/>
      <c r="AD756" s="248"/>
      <c r="AE756" s="248"/>
      <c r="AF756" s="248"/>
      <c r="AG756" s="248"/>
      <c r="AH756" s="248"/>
      <c r="AI756" s="248"/>
      <c r="AJ756" s="248"/>
      <c r="AK756" s="248"/>
      <c r="AL756" s="248"/>
      <c r="AM756" s="248"/>
      <c r="AN756" s="248"/>
      <c r="AO756" s="248"/>
      <c r="AP756" s="248"/>
      <c r="AQ756" s="248"/>
      <c r="AR756" s="248"/>
      <c r="AS756" s="248"/>
      <c r="AT756" s="248"/>
    </row>
    <row r="757" spans="1:46" ht="15.75" customHeight="1" x14ac:dyDescent="0.2">
      <c r="A757" s="248"/>
      <c r="B757" s="248"/>
      <c r="C757" s="248"/>
      <c r="D757" s="248"/>
      <c r="E757" s="248"/>
      <c r="F757" s="248"/>
      <c r="G757" s="248"/>
      <c r="H757" s="248"/>
      <c r="I757" s="248"/>
      <c r="J757" s="248"/>
      <c r="K757" s="248"/>
      <c r="L757" s="248"/>
      <c r="M757" s="248"/>
      <c r="N757" s="248"/>
      <c r="O757" s="248"/>
      <c r="P757" s="248"/>
      <c r="Q757" s="248"/>
      <c r="R757" s="248"/>
      <c r="S757" s="248"/>
      <c r="T757" s="248"/>
      <c r="U757" s="248"/>
      <c r="V757" s="248"/>
      <c r="W757" s="248"/>
      <c r="X757" s="248"/>
      <c r="Y757" s="248"/>
      <c r="Z757" s="248"/>
      <c r="AA757" s="248"/>
      <c r="AB757" s="248"/>
      <c r="AC757" s="248"/>
      <c r="AD757" s="248"/>
      <c r="AE757" s="248"/>
      <c r="AF757" s="248"/>
      <c r="AG757" s="248"/>
      <c r="AH757" s="248"/>
      <c r="AI757" s="248"/>
      <c r="AJ757" s="248"/>
      <c r="AK757" s="248"/>
      <c r="AL757" s="248"/>
      <c r="AM757" s="248"/>
      <c r="AN757" s="248"/>
      <c r="AO757" s="248"/>
      <c r="AP757" s="248"/>
      <c r="AQ757" s="248"/>
      <c r="AR757" s="248"/>
      <c r="AS757" s="248"/>
      <c r="AT757" s="248"/>
    </row>
    <row r="758" spans="1:46" ht="15.75" customHeight="1" x14ac:dyDescent="0.2">
      <c r="A758" s="248"/>
      <c r="B758" s="248"/>
      <c r="C758" s="248"/>
      <c r="D758" s="248"/>
      <c r="E758" s="248"/>
      <c r="F758" s="248"/>
      <c r="G758" s="248"/>
      <c r="H758" s="24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  <c r="U758" s="248"/>
      <c r="V758" s="248"/>
      <c r="W758" s="248"/>
      <c r="X758" s="248"/>
      <c r="Y758" s="248"/>
      <c r="Z758" s="248"/>
      <c r="AA758" s="248"/>
      <c r="AB758" s="248"/>
      <c r="AC758" s="248"/>
      <c r="AD758" s="248"/>
      <c r="AE758" s="248"/>
      <c r="AF758" s="248"/>
      <c r="AG758" s="248"/>
      <c r="AH758" s="248"/>
      <c r="AI758" s="248"/>
      <c r="AJ758" s="248"/>
      <c r="AK758" s="248"/>
      <c r="AL758" s="248"/>
      <c r="AM758" s="248"/>
      <c r="AN758" s="248"/>
      <c r="AO758" s="248"/>
      <c r="AP758" s="248"/>
      <c r="AQ758" s="248"/>
      <c r="AR758" s="248"/>
      <c r="AS758" s="248"/>
      <c r="AT758" s="248"/>
    </row>
    <row r="759" spans="1:46" ht="15.75" customHeight="1" x14ac:dyDescent="0.2">
      <c r="A759" s="248"/>
      <c r="B759" s="248"/>
      <c r="C759" s="248"/>
      <c r="D759" s="248"/>
      <c r="E759" s="248"/>
      <c r="F759" s="248"/>
      <c r="G759" s="248"/>
      <c r="H759" s="248"/>
      <c r="I759" s="248"/>
      <c r="J759" s="248"/>
      <c r="K759" s="248"/>
      <c r="L759" s="248"/>
      <c r="M759" s="248"/>
      <c r="N759" s="248"/>
      <c r="O759" s="248"/>
      <c r="P759" s="248"/>
      <c r="Q759" s="248"/>
      <c r="R759" s="248"/>
      <c r="S759" s="248"/>
      <c r="T759" s="248"/>
      <c r="U759" s="248"/>
      <c r="V759" s="248"/>
      <c r="W759" s="248"/>
      <c r="X759" s="248"/>
      <c r="Y759" s="248"/>
      <c r="Z759" s="248"/>
      <c r="AA759" s="248"/>
      <c r="AB759" s="248"/>
      <c r="AC759" s="248"/>
      <c r="AD759" s="248"/>
      <c r="AE759" s="248"/>
      <c r="AF759" s="248"/>
      <c r="AG759" s="248"/>
      <c r="AH759" s="248"/>
      <c r="AI759" s="248"/>
      <c r="AJ759" s="248"/>
      <c r="AK759" s="248"/>
      <c r="AL759" s="248"/>
      <c r="AM759" s="248"/>
      <c r="AN759" s="248"/>
      <c r="AO759" s="248"/>
      <c r="AP759" s="248"/>
      <c r="AQ759" s="248"/>
      <c r="AR759" s="248"/>
      <c r="AS759" s="248"/>
      <c r="AT759" s="248"/>
    </row>
    <row r="760" spans="1:46" ht="15.75" customHeight="1" x14ac:dyDescent="0.2">
      <c r="A760" s="248"/>
      <c r="B760" s="248"/>
      <c r="C760" s="248"/>
      <c r="D760" s="248"/>
      <c r="E760" s="248"/>
      <c r="F760" s="248"/>
      <c r="G760" s="248"/>
      <c r="H760" s="248"/>
      <c r="I760" s="248"/>
      <c r="J760" s="248"/>
      <c r="K760" s="248"/>
      <c r="L760" s="248"/>
      <c r="M760" s="248"/>
      <c r="N760" s="248"/>
      <c r="O760" s="248"/>
      <c r="P760" s="248"/>
      <c r="Q760" s="248"/>
      <c r="R760" s="248"/>
      <c r="S760" s="248"/>
      <c r="T760" s="248"/>
      <c r="U760" s="248"/>
      <c r="V760" s="248"/>
      <c r="W760" s="248"/>
      <c r="X760" s="248"/>
      <c r="Y760" s="248"/>
      <c r="Z760" s="248"/>
      <c r="AA760" s="248"/>
      <c r="AB760" s="248"/>
      <c r="AC760" s="248"/>
      <c r="AD760" s="248"/>
      <c r="AE760" s="248"/>
      <c r="AF760" s="248"/>
      <c r="AG760" s="248"/>
      <c r="AH760" s="248"/>
      <c r="AI760" s="248"/>
      <c r="AJ760" s="248"/>
      <c r="AK760" s="248"/>
      <c r="AL760" s="248"/>
      <c r="AM760" s="248"/>
      <c r="AN760" s="248"/>
      <c r="AO760" s="248"/>
      <c r="AP760" s="248"/>
      <c r="AQ760" s="248"/>
      <c r="AR760" s="248"/>
      <c r="AS760" s="248"/>
      <c r="AT760" s="248"/>
    </row>
    <row r="761" spans="1:46" ht="15.75" customHeight="1" x14ac:dyDescent="0.2">
      <c r="A761" s="248"/>
      <c r="B761" s="248"/>
      <c r="C761" s="248"/>
      <c r="D761" s="248"/>
      <c r="E761" s="248"/>
      <c r="F761" s="248"/>
      <c r="G761" s="248"/>
      <c r="H761" s="248"/>
      <c r="I761" s="248"/>
      <c r="J761" s="248"/>
      <c r="K761" s="248"/>
      <c r="L761" s="248"/>
      <c r="M761" s="248"/>
      <c r="N761" s="248"/>
      <c r="O761" s="248"/>
      <c r="P761" s="248"/>
      <c r="Q761" s="248"/>
      <c r="R761" s="248"/>
      <c r="S761" s="248"/>
      <c r="T761" s="248"/>
      <c r="U761" s="248"/>
      <c r="V761" s="248"/>
      <c r="W761" s="248"/>
      <c r="X761" s="248"/>
      <c r="Y761" s="248"/>
      <c r="Z761" s="248"/>
      <c r="AA761" s="248"/>
      <c r="AB761" s="248"/>
      <c r="AC761" s="248"/>
      <c r="AD761" s="248"/>
      <c r="AE761" s="248"/>
      <c r="AF761" s="248"/>
      <c r="AG761" s="248"/>
      <c r="AH761" s="248"/>
      <c r="AI761" s="248"/>
      <c r="AJ761" s="248"/>
      <c r="AK761" s="248"/>
      <c r="AL761" s="248"/>
      <c r="AM761" s="248"/>
      <c r="AN761" s="248"/>
      <c r="AO761" s="248"/>
      <c r="AP761" s="248"/>
      <c r="AQ761" s="248"/>
      <c r="AR761" s="248"/>
      <c r="AS761" s="248"/>
      <c r="AT761" s="248"/>
    </row>
    <row r="762" spans="1:46" ht="15.75" customHeight="1" x14ac:dyDescent="0.2">
      <c r="A762" s="248"/>
      <c r="B762" s="248"/>
      <c r="C762" s="248"/>
      <c r="D762" s="248"/>
      <c r="E762" s="248"/>
      <c r="F762" s="248"/>
      <c r="G762" s="248"/>
      <c r="H762" s="248"/>
      <c r="I762" s="248"/>
      <c r="J762" s="248"/>
      <c r="K762" s="248"/>
      <c r="L762" s="248"/>
      <c r="M762" s="248"/>
      <c r="N762" s="248"/>
      <c r="O762" s="248"/>
      <c r="P762" s="248"/>
      <c r="Q762" s="248"/>
      <c r="R762" s="248"/>
      <c r="S762" s="248"/>
      <c r="T762" s="248"/>
      <c r="U762" s="248"/>
      <c r="V762" s="248"/>
      <c r="W762" s="248"/>
      <c r="X762" s="248"/>
      <c r="Y762" s="248"/>
      <c r="Z762" s="248"/>
      <c r="AA762" s="248"/>
      <c r="AB762" s="248"/>
      <c r="AC762" s="248"/>
      <c r="AD762" s="248"/>
      <c r="AE762" s="248"/>
      <c r="AF762" s="248"/>
      <c r="AG762" s="248"/>
      <c r="AH762" s="248"/>
      <c r="AI762" s="248"/>
      <c r="AJ762" s="248"/>
      <c r="AK762" s="248"/>
      <c r="AL762" s="248"/>
      <c r="AM762" s="248"/>
      <c r="AN762" s="248"/>
      <c r="AO762" s="248"/>
      <c r="AP762" s="248"/>
      <c r="AQ762" s="248"/>
      <c r="AR762" s="248"/>
      <c r="AS762" s="248"/>
      <c r="AT762" s="248"/>
    </row>
    <row r="763" spans="1:46" ht="15.75" customHeight="1" x14ac:dyDescent="0.2">
      <c r="A763" s="248"/>
      <c r="B763" s="248"/>
      <c r="C763" s="248"/>
      <c r="D763" s="248"/>
      <c r="E763" s="248"/>
      <c r="F763" s="248"/>
      <c r="G763" s="248"/>
      <c r="H763" s="248"/>
      <c r="I763" s="248"/>
      <c r="J763" s="248"/>
      <c r="K763" s="248"/>
      <c r="L763" s="248"/>
      <c r="M763" s="248"/>
      <c r="N763" s="248"/>
      <c r="O763" s="248"/>
      <c r="P763" s="248"/>
      <c r="Q763" s="248"/>
      <c r="R763" s="248"/>
      <c r="S763" s="248"/>
      <c r="T763" s="248"/>
      <c r="U763" s="248"/>
      <c r="V763" s="248"/>
      <c r="W763" s="248"/>
      <c r="X763" s="248"/>
      <c r="Y763" s="248"/>
      <c r="Z763" s="248"/>
      <c r="AA763" s="248"/>
      <c r="AB763" s="248"/>
      <c r="AC763" s="248"/>
      <c r="AD763" s="248"/>
      <c r="AE763" s="248"/>
      <c r="AF763" s="248"/>
      <c r="AG763" s="248"/>
      <c r="AH763" s="248"/>
      <c r="AI763" s="248"/>
      <c r="AJ763" s="248"/>
      <c r="AK763" s="248"/>
      <c r="AL763" s="248"/>
      <c r="AM763" s="248"/>
      <c r="AN763" s="248"/>
      <c r="AO763" s="248"/>
      <c r="AP763" s="248"/>
      <c r="AQ763" s="248"/>
      <c r="AR763" s="248"/>
      <c r="AS763" s="248"/>
      <c r="AT763" s="248"/>
    </row>
    <row r="764" spans="1:46" ht="15.75" customHeight="1" x14ac:dyDescent="0.2">
      <c r="A764" s="248"/>
      <c r="B764" s="248"/>
      <c r="C764" s="248"/>
      <c r="D764" s="248"/>
      <c r="E764" s="248"/>
      <c r="F764" s="248"/>
      <c r="G764" s="248"/>
      <c r="H764" s="248"/>
      <c r="I764" s="248"/>
      <c r="J764" s="248"/>
      <c r="K764" s="248"/>
      <c r="L764" s="248"/>
      <c r="M764" s="248"/>
      <c r="N764" s="248"/>
      <c r="O764" s="248"/>
      <c r="P764" s="248"/>
      <c r="Q764" s="248"/>
      <c r="R764" s="248"/>
      <c r="S764" s="248"/>
      <c r="T764" s="248"/>
      <c r="U764" s="248"/>
      <c r="V764" s="248"/>
      <c r="W764" s="248"/>
      <c r="X764" s="248"/>
      <c r="Y764" s="248"/>
      <c r="Z764" s="248"/>
      <c r="AA764" s="248"/>
      <c r="AB764" s="248"/>
      <c r="AC764" s="248"/>
      <c r="AD764" s="248"/>
      <c r="AE764" s="248"/>
      <c r="AF764" s="248"/>
      <c r="AG764" s="248"/>
      <c r="AH764" s="248"/>
      <c r="AI764" s="248"/>
      <c r="AJ764" s="248"/>
      <c r="AK764" s="248"/>
      <c r="AL764" s="248"/>
      <c r="AM764" s="248"/>
      <c r="AN764" s="248"/>
      <c r="AO764" s="248"/>
      <c r="AP764" s="248"/>
      <c r="AQ764" s="248"/>
      <c r="AR764" s="248"/>
      <c r="AS764" s="248"/>
      <c r="AT764" s="248"/>
    </row>
    <row r="765" spans="1:46" ht="15.75" customHeight="1" x14ac:dyDescent="0.2">
      <c r="A765" s="248"/>
      <c r="B765" s="248"/>
      <c r="C765" s="248"/>
      <c r="D765" s="248"/>
      <c r="E765" s="248"/>
      <c r="F765" s="248"/>
      <c r="G765" s="248"/>
      <c r="H765" s="248"/>
      <c r="I765" s="248"/>
      <c r="J765" s="248"/>
      <c r="K765" s="248"/>
      <c r="L765" s="248"/>
      <c r="M765" s="248"/>
      <c r="N765" s="248"/>
      <c r="O765" s="248"/>
      <c r="P765" s="248"/>
      <c r="Q765" s="248"/>
      <c r="R765" s="248"/>
      <c r="S765" s="248"/>
      <c r="T765" s="248"/>
      <c r="U765" s="248"/>
      <c r="V765" s="248"/>
      <c r="W765" s="248"/>
      <c r="X765" s="248"/>
      <c r="Y765" s="248"/>
      <c r="Z765" s="248"/>
      <c r="AA765" s="248"/>
      <c r="AB765" s="248"/>
      <c r="AC765" s="248"/>
      <c r="AD765" s="248"/>
      <c r="AE765" s="248"/>
      <c r="AF765" s="248"/>
      <c r="AG765" s="248"/>
      <c r="AH765" s="248"/>
      <c r="AI765" s="248"/>
      <c r="AJ765" s="248"/>
      <c r="AK765" s="248"/>
      <c r="AL765" s="248"/>
      <c r="AM765" s="248"/>
      <c r="AN765" s="248"/>
      <c r="AO765" s="248"/>
      <c r="AP765" s="248"/>
      <c r="AQ765" s="248"/>
      <c r="AR765" s="248"/>
      <c r="AS765" s="248"/>
      <c r="AT765" s="248"/>
    </row>
    <row r="766" spans="1:46" ht="15.75" customHeight="1" x14ac:dyDescent="0.2">
      <c r="A766" s="248"/>
      <c r="B766" s="248"/>
      <c r="C766" s="248"/>
      <c r="D766" s="248"/>
      <c r="E766" s="248"/>
      <c r="F766" s="248"/>
      <c r="G766" s="248"/>
      <c r="H766" s="248"/>
      <c r="I766" s="248"/>
      <c r="J766" s="248"/>
      <c r="K766" s="248"/>
      <c r="L766" s="248"/>
      <c r="M766" s="248"/>
      <c r="N766" s="248"/>
      <c r="O766" s="248"/>
      <c r="P766" s="248"/>
      <c r="Q766" s="248"/>
      <c r="R766" s="248"/>
      <c r="S766" s="248"/>
      <c r="T766" s="248"/>
      <c r="U766" s="248"/>
      <c r="V766" s="248"/>
      <c r="W766" s="248"/>
      <c r="X766" s="248"/>
      <c r="Y766" s="248"/>
      <c r="Z766" s="248"/>
      <c r="AA766" s="248"/>
      <c r="AB766" s="248"/>
      <c r="AC766" s="248"/>
      <c r="AD766" s="248"/>
      <c r="AE766" s="248"/>
      <c r="AF766" s="248"/>
      <c r="AG766" s="248"/>
      <c r="AH766" s="248"/>
      <c r="AI766" s="248"/>
      <c r="AJ766" s="248"/>
      <c r="AK766" s="248"/>
      <c r="AL766" s="248"/>
      <c r="AM766" s="248"/>
      <c r="AN766" s="248"/>
      <c r="AO766" s="248"/>
      <c r="AP766" s="248"/>
      <c r="AQ766" s="248"/>
      <c r="AR766" s="248"/>
      <c r="AS766" s="248"/>
      <c r="AT766" s="248"/>
    </row>
    <row r="767" spans="1:46" ht="15.75" customHeight="1" x14ac:dyDescent="0.2">
      <c r="A767" s="248"/>
      <c r="B767" s="248"/>
      <c r="C767" s="248"/>
      <c r="D767" s="248"/>
      <c r="E767" s="248"/>
      <c r="F767" s="248"/>
      <c r="G767" s="248"/>
      <c r="H767" s="248"/>
      <c r="I767" s="248"/>
      <c r="J767" s="248"/>
      <c r="K767" s="248"/>
      <c r="L767" s="248"/>
      <c r="M767" s="248"/>
      <c r="N767" s="248"/>
      <c r="O767" s="248"/>
      <c r="P767" s="248"/>
      <c r="Q767" s="248"/>
      <c r="R767" s="248"/>
      <c r="S767" s="248"/>
      <c r="T767" s="248"/>
      <c r="U767" s="248"/>
      <c r="V767" s="248"/>
      <c r="W767" s="248"/>
      <c r="X767" s="248"/>
      <c r="Y767" s="248"/>
      <c r="Z767" s="248"/>
      <c r="AA767" s="248"/>
      <c r="AB767" s="248"/>
      <c r="AC767" s="248"/>
      <c r="AD767" s="248"/>
      <c r="AE767" s="248"/>
      <c r="AF767" s="248"/>
      <c r="AG767" s="248"/>
      <c r="AH767" s="248"/>
      <c r="AI767" s="248"/>
      <c r="AJ767" s="248"/>
      <c r="AK767" s="248"/>
      <c r="AL767" s="248"/>
      <c r="AM767" s="248"/>
      <c r="AN767" s="248"/>
      <c r="AO767" s="248"/>
      <c r="AP767" s="248"/>
      <c r="AQ767" s="248"/>
      <c r="AR767" s="248"/>
      <c r="AS767" s="248"/>
      <c r="AT767" s="248"/>
    </row>
    <row r="768" spans="1:46" ht="15.75" customHeight="1" x14ac:dyDescent="0.2">
      <c r="A768" s="248"/>
      <c r="B768" s="248"/>
      <c r="C768" s="248"/>
      <c r="D768" s="248"/>
      <c r="E768" s="248"/>
      <c r="F768" s="248"/>
      <c r="G768" s="248"/>
      <c r="H768" s="248"/>
      <c r="I768" s="248"/>
      <c r="J768" s="248"/>
      <c r="K768" s="248"/>
      <c r="L768" s="248"/>
      <c r="M768" s="248"/>
      <c r="N768" s="248"/>
      <c r="O768" s="248"/>
      <c r="P768" s="248"/>
      <c r="Q768" s="248"/>
      <c r="R768" s="248"/>
      <c r="S768" s="248"/>
      <c r="T768" s="248"/>
      <c r="U768" s="248"/>
      <c r="V768" s="248"/>
      <c r="W768" s="248"/>
      <c r="X768" s="248"/>
      <c r="Y768" s="248"/>
      <c r="Z768" s="248"/>
      <c r="AA768" s="248"/>
      <c r="AB768" s="248"/>
      <c r="AC768" s="248"/>
      <c r="AD768" s="248"/>
      <c r="AE768" s="248"/>
      <c r="AF768" s="248"/>
      <c r="AG768" s="248"/>
      <c r="AH768" s="248"/>
      <c r="AI768" s="248"/>
      <c r="AJ768" s="248"/>
      <c r="AK768" s="248"/>
      <c r="AL768" s="248"/>
      <c r="AM768" s="248"/>
      <c r="AN768" s="248"/>
      <c r="AO768" s="248"/>
      <c r="AP768" s="248"/>
      <c r="AQ768" s="248"/>
      <c r="AR768" s="248"/>
      <c r="AS768" s="248"/>
      <c r="AT768" s="248"/>
    </row>
    <row r="769" spans="1:46" ht="15.75" customHeight="1" x14ac:dyDescent="0.2">
      <c r="A769" s="248"/>
      <c r="B769" s="248"/>
      <c r="C769" s="248"/>
      <c r="D769" s="248"/>
      <c r="E769" s="248"/>
      <c r="F769" s="248"/>
      <c r="G769" s="248"/>
      <c r="H769" s="248"/>
      <c r="I769" s="248"/>
      <c r="J769" s="248"/>
      <c r="K769" s="248"/>
      <c r="L769" s="248"/>
      <c r="M769" s="248"/>
      <c r="N769" s="248"/>
      <c r="O769" s="248"/>
      <c r="P769" s="248"/>
      <c r="Q769" s="248"/>
      <c r="R769" s="248"/>
      <c r="S769" s="248"/>
      <c r="T769" s="248"/>
      <c r="U769" s="248"/>
      <c r="V769" s="248"/>
      <c r="W769" s="248"/>
      <c r="X769" s="248"/>
      <c r="Y769" s="248"/>
      <c r="Z769" s="248"/>
      <c r="AA769" s="248"/>
      <c r="AB769" s="248"/>
      <c r="AC769" s="248"/>
      <c r="AD769" s="248"/>
      <c r="AE769" s="248"/>
      <c r="AF769" s="248"/>
      <c r="AG769" s="248"/>
      <c r="AH769" s="248"/>
      <c r="AI769" s="248"/>
      <c r="AJ769" s="248"/>
      <c r="AK769" s="248"/>
      <c r="AL769" s="248"/>
      <c r="AM769" s="248"/>
      <c r="AN769" s="248"/>
      <c r="AO769" s="248"/>
      <c r="AP769" s="248"/>
      <c r="AQ769" s="248"/>
      <c r="AR769" s="248"/>
      <c r="AS769" s="248"/>
      <c r="AT769" s="248"/>
    </row>
    <row r="770" spans="1:46" ht="15.75" customHeight="1" x14ac:dyDescent="0.2">
      <c r="A770" s="248"/>
      <c r="B770" s="248"/>
      <c r="C770" s="248"/>
      <c r="D770" s="248"/>
      <c r="E770" s="248"/>
      <c r="F770" s="248"/>
      <c r="G770" s="248"/>
      <c r="H770" s="248"/>
      <c r="I770" s="248"/>
      <c r="J770" s="248"/>
      <c r="K770" s="248"/>
      <c r="L770" s="248"/>
      <c r="M770" s="248"/>
      <c r="N770" s="248"/>
      <c r="O770" s="248"/>
      <c r="P770" s="248"/>
      <c r="Q770" s="248"/>
      <c r="R770" s="248"/>
      <c r="S770" s="248"/>
      <c r="T770" s="248"/>
      <c r="U770" s="248"/>
      <c r="V770" s="248"/>
      <c r="W770" s="248"/>
      <c r="X770" s="248"/>
      <c r="Y770" s="248"/>
      <c r="Z770" s="248"/>
      <c r="AA770" s="248"/>
      <c r="AB770" s="248"/>
      <c r="AC770" s="248"/>
      <c r="AD770" s="248"/>
      <c r="AE770" s="248"/>
      <c r="AF770" s="248"/>
      <c r="AG770" s="248"/>
      <c r="AH770" s="248"/>
      <c r="AI770" s="248"/>
      <c r="AJ770" s="248"/>
      <c r="AK770" s="248"/>
      <c r="AL770" s="248"/>
      <c r="AM770" s="248"/>
      <c r="AN770" s="248"/>
      <c r="AO770" s="248"/>
      <c r="AP770" s="248"/>
      <c r="AQ770" s="248"/>
      <c r="AR770" s="248"/>
      <c r="AS770" s="248"/>
      <c r="AT770" s="248"/>
    </row>
    <row r="771" spans="1:46" ht="15.75" customHeight="1" x14ac:dyDescent="0.2">
      <c r="A771" s="248"/>
      <c r="B771" s="248"/>
      <c r="C771" s="248"/>
      <c r="D771" s="248"/>
      <c r="E771" s="248"/>
      <c r="F771" s="248"/>
      <c r="G771" s="248"/>
      <c r="H771" s="248"/>
      <c r="I771" s="248"/>
      <c r="J771" s="248"/>
      <c r="K771" s="248"/>
      <c r="L771" s="248"/>
      <c r="M771" s="248"/>
      <c r="N771" s="248"/>
      <c r="O771" s="248"/>
      <c r="P771" s="248"/>
      <c r="Q771" s="248"/>
      <c r="R771" s="248"/>
      <c r="S771" s="248"/>
      <c r="T771" s="248"/>
      <c r="U771" s="248"/>
      <c r="V771" s="248"/>
      <c r="W771" s="248"/>
      <c r="X771" s="248"/>
      <c r="Y771" s="248"/>
      <c r="Z771" s="248"/>
      <c r="AA771" s="248"/>
      <c r="AB771" s="248"/>
      <c r="AC771" s="248"/>
      <c r="AD771" s="248"/>
      <c r="AE771" s="248"/>
      <c r="AF771" s="248"/>
      <c r="AG771" s="248"/>
      <c r="AH771" s="248"/>
      <c r="AI771" s="248"/>
      <c r="AJ771" s="248"/>
      <c r="AK771" s="248"/>
      <c r="AL771" s="248"/>
      <c r="AM771" s="248"/>
      <c r="AN771" s="248"/>
      <c r="AO771" s="248"/>
      <c r="AP771" s="248"/>
      <c r="AQ771" s="248"/>
      <c r="AR771" s="248"/>
      <c r="AS771" s="248"/>
      <c r="AT771" s="248"/>
    </row>
    <row r="772" spans="1:46" ht="15.75" customHeight="1" x14ac:dyDescent="0.2">
      <c r="A772" s="248"/>
      <c r="B772" s="248"/>
      <c r="C772" s="248"/>
      <c r="D772" s="248"/>
      <c r="E772" s="248"/>
      <c r="F772" s="248"/>
      <c r="G772" s="248"/>
      <c r="H772" s="248"/>
      <c r="I772" s="248"/>
      <c r="J772" s="248"/>
      <c r="K772" s="248"/>
      <c r="L772" s="248"/>
      <c r="M772" s="248"/>
      <c r="N772" s="248"/>
      <c r="O772" s="248"/>
      <c r="P772" s="248"/>
      <c r="Q772" s="248"/>
      <c r="R772" s="248"/>
      <c r="S772" s="248"/>
      <c r="T772" s="248"/>
      <c r="U772" s="248"/>
      <c r="V772" s="248"/>
      <c r="W772" s="248"/>
      <c r="X772" s="248"/>
      <c r="Y772" s="248"/>
      <c r="Z772" s="248"/>
      <c r="AA772" s="248"/>
      <c r="AB772" s="248"/>
      <c r="AC772" s="248"/>
      <c r="AD772" s="248"/>
      <c r="AE772" s="248"/>
      <c r="AF772" s="248"/>
      <c r="AG772" s="248"/>
      <c r="AH772" s="248"/>
      <c r="AI772" s="248"/>
      <c r="AJ772" s="248"/>
      <c r="AK772" s="248"/>
      <c r="AL772" s="248"/>
      <c r="AM772" s="248"/>
      <c r="AN772" s="248"/>
      <c r="AO772" s="248"/>
      <c r="AP772" s="248"/>
      <c r="AQ772" s="248"/>
      <c r="AR772" s="248"/>
      <c r="AS772" s="248"/>
      <c r="AT772" s="248"/>
    </row>
    <row r="773" spans="1:46" ht="15.75" customHeight="1" x14ac:dyDescent="0.2">
      <c r="A773" s="248"/>
      <c r="B773" s="248"/>
      <c r="C773" s="248"/>
      <c r="D773" s="248"/>
      <c r="E773" s="248"/>
      <c r="F773" s="248"/>
      <c r="G773" s="248"/>
      <c r="H773" s="248"/>
      <c r="I773" s="248"/>
      <c r="J773" s="248"/>
      <c r="K773" s="248"/>
      <c r="L773" s="248"/>
      <c r="M773" s="248"/>
      <c r="N773" s="248"/>
      <c r="O773" s="248"/>
      <c r="P773" s="248"/>
      <c r="Q773" s="248"/>
      <c r="R773" s="248"/>
      <c r="S773" s="248"/>
      <c r="T773" s="248"/>
      <c r="U773" s="248"/>
      <c r="V773" s="248"/>
      <c r="W773" s="248"/>
      <c r="X773" s="248"/>
      <c r="Y773" s="248"/>
      <c r="Z773" s="248"/>
      <c r="AA773" s="248"/>
      <c r="AB773" s="248"/>
      <c r="AC773" s="248"/>
      <c r="AD773" s="248"/>
      <c r="AE773" s="248"/>
      <c r="AF773" s="248"/>
      <c r="AG773" s="248"/>
      <c r="AH773" s="248"/>
      <c r="AI773" s="248"/>
      <c r="AJ773" s="248"/>
      <c r="AK773" s="248"/>
      <c r="AL773" s="248"/>
      <c r="AM773" s="248"/>
      <c r="AN773" s="248"/>
      <c r="AO773" s="248"/>
      <c r="AP773" s="248"/>
      <c r="AQ773" s="248"/>
      <c r="AR773" s="248"/>
      <c r="AS773" s="248"/>
      <c r="AT773" s="248"/>
    </row>
    <row r="774" spans="1:46" ht="15.75" customHeight="1" x14ac:dyDescent="0.2">
      <c r="A774" s="248"/>
      <c r="B774" s="248"/>
      <c r="C774" s="248"/>
      <c r="D774" s="248"/>
      <c r="E774" s="248"/>
      <c r="F774" s="248"/>
      <c r="G774" s="248"/>
      <c r="H774" s="248"/>
      <c r="I774" s="248"/>
      <c r="J774" s="248"/>
      <c r="K774" s="248"/>
      <c r="L774" s="248"/>
      <c r="M774" s="248"/>
      <c r="N774" s="248"/>
      <c r="O774" s="248"/>
      <c r="P774" s="248"/>
      <c r="Q774" s="248"/>
      <c r="R774" s="248"/>
      <c r="S774" s="248"/>
      <c r="T774" s="248"/>
      <c r="U774" s="248"/>
      <c r="V774" s="248"/>
      <c r="W774" s="248"/>
      <c r="X774" s="248"/>
      <c r="Y774" s="248"/>
      <c r="Z774" s="248"/>
      <c r="AA774" s="248"/>
      <c r="AB774" s="248"/>
      <c r="AC774" s="248"/>
      <c r="AD774" s="248"/>
      <c r="AE774" s="248"/>
      <c r="AF774" s="248"/>
      <c r="AG774" s="248"/>
      <c r="AH774" s="248"/>
      <c r="AI774" s="248"/>
      <c r="AJ774" s="248"/>
      <c r="AK774" s="248"/>
      <c r="AL774" s="248"/>
      <c r="AM774" s="248"/>
      <c r="AN774" s="248"/>
      <c r="AO774" s="248"/>
      <c r="AP774" s="248"/>
      <c r="AQ774" s="248"/>
      <c r="AR774" s="248"/>
      <c r="AS774" s="248"/>
      <c r="AT774" s="248"/>
    </row>
    <row r="775" spans="1:46" ht="15.75" customHeight="1" x14ac:dyDescent="0.2">
      <c r="A775" s="248"/>
      <c r="B775" s="248"/>
      <c r="C775" s="248"/>
      <c r="D775" s="248"/>
      <c r="E775" s="248"/>
      <c r="F775" s="248"/>
      <c r="G775" s="248"/>
      <c r="H775" s="248"/>
      <c r="I775" s="248"/>
      <c r="J775" s="248"/>
      <c r="K775" s="248"/>
      <c r="L775" s="248"/>
      <c r="M775" s="248"/>
      <c r="N775" s="248"/>
      <c r="O775" s="248"/>
      <c r="P775" s="248"/>
      <c r="Q775" s="248"/>
      <c r="R775" s="248"/>
      <c r="S775" s="248"/>
      <c r="T775" s="248"/>
      <c r="U775" s="248"/>
      <c r="V775" s="248"/>
      <c r="W775" s="248"/>
      <c r="X775" s="248"/>
      <c r="Y775" s="248"/>
      <c r="Z775" s="248"/>
      <c r="AA775" s="248"/>
      <c r="AB775" s="248"/>
      <c r="AC775" s="248"/>
      <c r="AD775" s="248"/>
      <c r="AE775" s="248"/>
      <c r="AF775" s="248"/>
      <c r="AG775" s="248"/>
      <c r="AH775" s="248"/>
      <c r="AI775" s="248"/>
      <c r="AJ775" s="248"/>
      <c r="AK775" s="248"/>
      <c r="AL775" s="248"/>
      <c r="AM775" s="248"/>
      <c r="AN775" s="248"/>
      <c r="AO775" s="248"/>
      <c r="AP775" s="248"/>
      <c r="AQ775" s="248"/>
      <c r="AR775" s="248"/>
      <c r="AS775" s="248"/>
      <c r="AT775" s="248"/>
    </row>
    <row r="776" spans="1:46" ht="15.75" customHeight="1" x14ac:dyDescent="0.2">
      <c r="A776" s="248"/>
      <c r="B776" s="248"/>
      <c r="C776" s="248"/>
      <c r="D776" s="248"/>
      <c r="E776" s="248"/>
      <c r="F776" s="248"/>
      <c r="G776" s="248"/>
      <c r="H776" s="248"/>
      <c r="I776" s="248"/>
      <c r="J776" s="248"/>
      <c r="K776" s="248"/>
      <c r="L776" s="248"/>
      <c r="M776" s="248"/>
      <c r="N776" s="248"/>
      <c r="O776" s="248"/>
      <c r="P776" s="248"/>
      <c r="Q776" s="248"/>
      <c r="R776" s="248"/>
      <c r="S776" s="248"/>
      <c r="T776" s="248"/>
      <c r="U776" s="248"/>
      <c r="V776" s="248"/>
      <c r="W776" s="248"/>
      <c r="X776" s="248"/>
      <c r="Y776" s="248"/>
      <c r="Z776" s="248"/>
      <c r="AA776" s="248"/>
      <c r="AB776" s="248"/>
      <c r="AC776" s="248"/>
      <c r="AD776" s="248"/>
      <c r="AE776" s="248"/>
      <c r="AF776" s="248"/>
      <c r="AG776" s="248"/>
      <c r="AH776" s="248"/>
      <c r="AI776" s="248"/>
      <c r="AJ776" s="248"/>
      <c r="AK776" s="248"/>
      <c r="AL776" s="248"/>
      <c r="AM776" s="248"/>
      <c r="AN776" s="248"/>
      <c r="AO776" s="248"/>
      <c r="AP776" s="248"/>
      <c r="AQ776" s="248"/>
      <c r="AR776" s="248"/>
      <c r="AS776" s="248"/>
      <c r="AT776" s="248"/>
    </row>
    <row r="777" spans="1:46" ht="15.75" customHeight="1" x14ac:dyDescent="0.2">
      <c r="A777" s="248"/>
      <c r="B777" s="248"/>
      <c r="C777" s="248"/>
      <c r="D777" s="248"/>
      <c r="E777" s="248"/>
      <c r="F777" s="248"/>
      <c r="G777" s="248"/>
      <c r="H777" s="248"/>
      <c r="I777" s="248"/>
      <c r="J777" s="248"/>
      <c r="K777" s="248"/>
      <c r="L777" s="248"/>
      <c r="M777" s="248"/>
      <c r="N777" s="248"/>
      <c r="O777" s="248"/>
      <c r="P777" s="248"/>
      <c r="Q777" s="248"/>
      <c r="R777" s="248"/>
      <c r="S777" s="248"/>
      <c r="T777" s="248"/>
      <c r="U777" s="248"/>
      <c r="V777" s="248"/>
      <c r="W777" s="248"/>
      <c r="X777" s="248"/>
      <c r="Y777" s="248"/>
      <c r="Z777" s="248"/>
      <c r="AA777" s="248"/>
      <c r="AB777" s="248"/>
      <c r="AC777" s="248"/>
      <c r="AD777" s="248"/>
      <c r="AE777" s="248"/>
      <c r="AF777" s="248"/>
      <c r="AG777" s="248"/>
      <c r="AH777" s="248"/>
      <c r="AI777" s="248"/>
      <c r="AJ777" s="248"/>
      <c r="AK777" s="248"/>
      <c r="AL777" s="248"/>
      <c r="AM777" s="248"/>
      <c r="AN777" s="248"/>
      <c r="AO777" s="248"/>
      <c r="AP777" s="248"/>
      <c r="AQ777" s="248"/>
      <c r="AR777" s="248"/>
      <c r="AS777" s="248"/>
      <c r="AT777" s="248"/>
    </row>
    <row r="778" spans="1:46" ht="15.75" customHeight="1" x14ac:dyDescent="0.2">
      <c r="A778" s="248"/>
      <c r="B778" s="248"/>
      <c r="C778" s="248"/>
      <c r="D778" s="248"/>
      <c r="E778" s="248"/>
      <c r="F778" s="248"/>
      <c r="G778" s="248"/>
      <c r="H778" s="248"/>
      <c r="I778" s="248"/>
      <c r="J778" s="248"/>
      <c r="K778" s="248"/>
      <c r="L778" s="248"/>
      <c r="M778" s="248"/>
      <c r="N778" s="248"/>
      <c r="O778" s="248"/>
      <c r="P778" s="248"/>
      <c r="Q778" s="248"/>
      <c r="R778" s="248"/>
      <c r="S778" s="248"/>
      <c r="T778" s="248"/>
      <c r="U778" s="248"/>
      <c r="V778" s="248"/>
      <c r="W778" s="248"/>
      <c r="X778" s="248"/>
      <c r="Y778" s="248"/>
      <c r="Z778" s="248"/>
      <c r="AA778" s="248"/>
      <c r="AB778" s="248"/>
      <c r="AC778" s="248"/>
      <c r="AD778" s="248"/>
      <c r="AE778" s="248"/>
      <c r="AF778" s="248"/>
      <c r="AG778" s="248"/>
      <c r="AH778" s="248"/>
      <c r="AI778" s="248"/>
      <c r="AJ778" s="248"/>
      <c r="AK778" s="248"/>
      <c r="AL778" s="248"/>
      <c r="AM778" s="248"/>
      <c r="AN778" s="248"/>
      <c r="AO778" s="248"/>
      <c r="AP778" s="248"/>
      <c r="AQ778" s="248"/>
      <c r="AR778" s="248"/>
      <c r="AS778" s="248"/>
      <c r="AT778" s="248"/>
    </row>
    <row r="779" spans="1:46" ht="15.75" customHeight="1" x14ac:dyDescent="0.2">
      <c r="A779" s="248"/>
      <c r="B779" s="248"/>
      <c r="C779" s="248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248"/>
      <c r="Q779" s="248"/>
      <c r="R779" s="248"/>
      <c r="S779" s="248"/>
      <c r="T779" s="248"/>
      <c r="U779" s="248"/>
      <c r="V779" s="248"/>
      <c r="W779" s="248"/>
      <c r="X779" s="248"/>
      <c r="Y779" s="248"/>
      <c r="Z779" s="248"/>
      <c r="AA779" s="248"/>
      <c r="AB779" s="248"/>
      <c r="AC779" s="248"/>
      <c r="AD779" s="248"/>
      <c r="AE779" s="248"/>
      <c r="AF779" s="248"/>
      <c r="AG779" s="248"/>
      <c r="AH779" s="248"/>
      <c r="AI779" s="248"/>
      <c r="AJ779" s="248"/>
      <c r="AK779" s="248"/>
      <c r="AL779" s="248"/>
      <c r="AM779" s="248"/>
      <c r="AN779" s="248"/>
      <c r="AO779" s="248"/>
      <c r="AP779" s="248"/>
      <c r="AQ779" s="248"/>
      <c r="AR779" s="248"/>
      <c r="AS779" s="248"/>
      <c r="AT779" s="248"/>
    </row>
    <row r="780" spans="1:46" ht="15.75" customHeight="1" x14ac:dyDescent="0.2">
      <c r="A780" s="248"/>
      <c r="B780" s="248"/>
      <c r="C780" s="248"/>
      <c r="D780" s="248"/>
      <c r="E780" s="248"/>
      <c r="F780" s="248"/>
      <c r="G780" s="248"/>
      <c r="H780" s="248"/>
      <c r="I780" s="248"/>
      <c r="J780" s="248"/>
      <c r="K780" s="248"/>
      <c r="L780" s="248"/>
      <c r="M780" s="248"/>
      <c r="N780" s="248"/>
      <c r="O780" s="248"/>
      <c r="P780" s="248"/>
      <c r="Q780" s="248"/>
      <c r="R780" s="248"/>
      <c r="S780" s="248"/>
      <c r="T780" s="248"/>
      <c r="U780" s="248"/>
      <c r="V780" s="248"/>
      <c r="W780" s="248"/>
      <c r="X780" s="248"/>
      <c r="Y780" s="248"/>
      <c r="Z780" s="248"/>
      <c r="AA780" s="248"/>
      <c r="AB780" s="248"/>
      <c r="AC780" s="248"/>
      <c r="AD780" s="248"/>
      <c r="AE780" s="248"/>
      <c r="AF780" s="248"/>
      <c r="AG780" s="248"/>
      <c r="AH780" s="248"/>
      <c r="AI780" s="248"/>
      <c r="AJ780" s="248"/>
      <c r="AK780" s="248"/>
      <c r="AL780" s="248"/>
      <c r="AM780" s="248"/>
      <c r="AN780" s="248"/>
      <c r="AO780" s="248"/>
      <c r="AP780" s="248"/>
      <c r="AQ780" s="248"/>
      <c r="AR780" s="248"/>
      <c r="AS780" s="248"/>
      <c r="AT780" s="248"/>
    </row>
    <row r="781" spans="1:46" ht="15.75" customHeight="1" x14ac:dyDescent="0.2">
      <c r="A781" s="248"/>
      <c r="B781" s="248"/>
      <c r="C781" s="248"/>
      <c r="D781" s="248"/>
      <c r="E781" s="248"/>
      <c r="F781" s="248"/>
      <c r="G781" s="248"/>
      <c r="H781" s="248"/>
      <c r="I781" s="248"/>
      <c r="J781" s="248"/>
      <c r="K781" s="248"/>
      <c r="L781" s="248"/>
      <c r="M781" s="248"/>
      <c r="N781" s="248"/>
      <c r="O781" s="248"/>
      <c r="P781" s="248"/>
      <c r="Q781" s="248"/>
      <c r="R781" s="248"/>
      <c r="S781" s="248"/>
      <c r="T781" s="248"/>
      <c r="U781" s="248"/>
      <c r="V781" s="248"/>
      <c r="W781" s="248"/>
      <c r="X781" s="248"/>
      <c r="Y781" s="248"/>
      <c r="Z781" s="248"/>
      <c r="AA781" s="248"/>
      <c r="AB781" s="248"/>
      <c r="AC781" s="248"/>
      <c r="AD781" s="248"/>
      <c r="AE781" s="248"/>
      <c r="AF781" s="248"/>
      <c r="AG781" s="248"/>
      <c r="AH781" s="248"/>
      <c r="AI781" s="248"/>
      <c r="AJ781" s="248"/>
      <c r="AK781" s="248"/>
      <c r="AL781" s="248"/>
      <c r="AM781" s="248"/>
      <c r="AN781" s="248"/>
      <c r="AO781" s="248"/>
      <c r="AP781" s="248"/>
      <c r="AQ781" s="248"/>
      <c r="AR781" s="248"/>
      <c r="AS781" s="248"/>
      <c r="AT781" s="248"/>
    </row>
    <row r="782" spans="1:46" ht="15.75" customHeight="1" x14ac:dyDescent="0.2">
      <c r="A782" s="248"/>
      <c r="B782" s="248"/>
      <c r="C782" s="248"/>
      <c r="D782" s="248"/>
      <c r="E782" s="248"/>
      <c r="F782" s="248"/>
      <c r="G782" s="248"/>
      <c r="H782" s="248"/>
      <c r="I782" s="248"/>
      <c r="J782" s="248"/>
      <c r="K782" s="248"/>
      <c r="L782" s="248"/>
      <c r="M782" s="248"/>
      <c r="N782" s="248"/>
      <c r="O782" s="248"/>
      <c r="P782" s="248"/>
      <c r="Q782" s="248"/>
      <c r="R782" s="248"/>
      <c r="S782" s="248"/>
      <c r="T782" s="248"/>
      <c r="U782" s="248"/>
      <c r="V782" s="248"/>
      <c r="W782" s="248"/>
      <c r="X782" s="248"/>
      <c r="Y782" s="248"/>
      <c r="Z782" s="248"/>
      <c r="AA782" s="248"/>
      <c r="AB782" s="248"/>
      <c r="AC782" s="248"/>
      <c r="AD782" s="248"/>
      <c r="AE782" s="248"/>
      <c r="AF782" s="248"/>
      <c r="AG782" s="248"/>
      <c r="AH782" s="248"/>
      <c r="AI782" s="248"/>
      <c r="AJ782" s="248"/>
      <c r="AK782" s="248"/>
      <c r="AL782" s="248"/>
      <c r="AM782" s="248"/>
      <c r="AN782" s="248"/>
      <c r="AO782" s="248"/>
      <c r="AP782" s="248"/>
      <c r="AQ782" s="248"/>
      <c r="AR782" s="248"/>
      <c r="AS782" s="248"/>
      <c r="AT782" s="248"/>
    </row>
    <row r="783" spans="1:46" ht="15.75" customHeight="1" x14ac:dyDescent="0.2">
      <c r="A783" s="248"/>
      <c r="B783" s="248"/>
      <c r="C783" s="248"/>
      <c r="D783" s="248"/>
      <c r="E783" s="248"/>
      <c r="F783" s="248"/>
      <c r="G783" s="248"/>
      <c r="H783" s="248"/>
      <c r="I783" s="248"/>
      <c r="J783" s="248"/>
      <c r="K783" s="248"/>
      <c r="L783" s="248"/>
      <c r="M783" s="248"/>
      <c r="N783" s="248"/>
      <c r="O783" s="248"/>
      <c r="P783" s="248"/>
      <c r="Q783" s="248"/>
      <c r="R783" s="248"/>
      <c r="S783" s="248"/>
      <c r="T783" s="248"/>
      <c r="U783" s="248"/>
      <c r="V783" s="248"/>
      <c r="W783" s="248"/>
      <c r="X783" s="248"/>
      <c r="Y783" s="248"/>
      <c r="Z783" s="248"/>
      <c r="AA783" s="248"/>
      <c r="AB783" s="248"/>
      <c r="AC783" s="248"/>
      <c r="AD783" s="248"/>
      <c r="AE783" s="248"/>
      <c r="AF783" s="248"/>
      <c r="AG783" s="248"/>
      <c r="AH783" s="248"/>
      <c r="AI783" s="248"/>
      <c r="AJ783" s="248"/>
      <c r="AK783" s="248"/>
      <c r="AL783" s="248"/>
      <c r="AM783" s="248"/>
      <c r="AN783" s="248"/>
      <c r="AO783" s="248"/>
      <c r="AP783" s="248"/>
      <c r="AQ783" s="248"/>
      <c r="AR783" s="248"/>
      <c r="AS783" s="248"/>
      <c r="AT783" s="248"/>
    </row>
    <row r="784" spans="1:46" ht="15.75" customHeight="1" x14ac:dyDescent="0.2">
      <c r="A784" s="248"/>
      <c r="B784" s="248"/>
      <c r="C784" s="248"/>
      <c r="D784" s="248"/>
      <c r="E784" s="248"/>
      <c r="F784" s="248"/>
      <c r="G784" s="248"/>
      <c r="H784" s="248"/>
      <c r="I784" s="248"/>
      <c r="J784" s="248"/>
      <c r="K784" s="248"/>
      <c r="L784" s="248"/>
      <c r="M784" s="248"/>
      <c r="N784" s="248"/>
      <c r="O784" s="248"/>
      <c r="P784" s="248"/>
      <c r="Q784" s="248"/>
      <c r="R784" s="248"/>
      <c r="S784" s="248"/>
      <c r="T784" s="248"/>
      <c r="U784" s="248"/>
      <c r="V784" s="248"/>
      <c r="W784" s="248"/>
      <c r="X784" s="248"/>
      <c r="Y784" s="248"/>
      <c r="Z784" s="248"/>
      <c r="AA784" s="248"/>
      <c r="AB784" s="248"/>
      <c r="AC784" s="248"/>
      <c r="AD784" s="248"/>
      <c r="AE784" s="248"/>
      <c r="AF784" s="248"/>
      <c r="AG784" s="248"/>
      <c r="AH784" s="248"/>
      <c r="AI784" s="248"/>
      <c r="AJ784" s="248"/>
      <c r="AK784" s="248"/>
      <c r="AL784" s="248"/>
      <c r="AM784" s="248"/>
      <c r="AN784" s="248"/>
      <c r="AO784" s="248"/>
      <c r="AP784" s="248"/>
      <c r="AQ784" s="248"/>
      <c r="AR784" s="248"/>
      <c r="AS784" s="248"/>
      <c r="AT784" s="248"/>
    </row>
    <row r="785" spans="1:46" ht="15.75" customHeight="1" x14ac:dyDescent="0.2">
      <c r="A785" s="248"/>
      <c r="B785" s="248"/>
      <c r="C785" s="248"/>
      <c r="D785" s="248"/>
      <c r="E785" s="248"/>
      <c r="F785" s="248"/>
      <c r="G785" s="248"/>
      <c r="H785" s="248"/>
      <c r="I785" s="248"/>
      <c r="J785" s="248"/>
      <c r="K785" s="248"/>
      <c r="L785" s="248"/>
      <c r="M785" s="248"/>
      <c r="N785" s="248"/>
      <c r="O785" s="248"/>
      <c r="P785" s="248"/>
      <c r="Q785" s="248"/>
      <c r="R785" s="248"/>
      <c r="S785" s="248"/>
      <c r="T785" s="248"/>
      <c r="U785" s="248"/>
      <c r="V785" s="248"/>
      <c r="W785" s="248"/>
      <c r="X785" s="248"/>
      <c r="Y785" s="248"/>
      <c r="Z785" s="248"/>
      <c r="AA785" s="248"/>
      <c r="AB785" s="248"/>
      <c r="AC785" s="248"/>
      <c r="AD785" s="248"/>
      <c r="AE785" s="248"/>
      <c r="AF785" s="248"/>
      <c r="AG785" s="248"/>
      <c r="AH785" s="248"/>
      <c r="AI785" s="248"/>
      <c r="AJ785" s="248"/>
      <c r="AK785" s="248"/>
      <c r="AL785" s="248"/>
      <c r="AM785" s="248"/>
      <c r="AN785" s="248"/>
      <c r="AO785" s="248"/>
      <c r="AP785" s="248"/>
      <c r="AQ785" s="248"/>
      <c r="AR785" s="248"/>
      <c r="AS785" s="248"/>
      <c r="AT785" s="248"/>
    </row>
    <row r="786" spans="1:46" ht="15.75" customHeight="1" x14ac:dyDescent="0.2">
      <c r="A786" s="248"/>
      <c r="B786" s="248"/>
      <c r="C786" s="248"/>
      <c r="D786" s="248"/>
      <c r="E786" s="248"/>
      <c r="F786" s="248"/>
      <c r="G786" s="248"/>
      <c r="H786" s="248"/>
      <c r="I786" s="248"/>
      <c r="J786" s="248"/>
      <c r="K786" s="248"/>
      <c r="L786" s="248"/>
      <c r="M786" s="248"/>
      <c r="N786" s="248"/>
      <c r="O786" s="248"/>
      <c r="P786" s="248"/>
      <c r="Q786" s="248"/>
      <c r="R786" s="248"/>
      <c r="S786" s="248"/>
      <c r="T786" s="248"/>
      <c r="U786" s="248"/>
      <c r="V786" s="248"/>
      <c r="W786" s="248"/>
      <c r="X786" s="248"/>
      <c r="Y786" s="248"/>
      <c r="Z786" s="248"/>
      <c r="AA786" s="248"/>
      <c r="AB786" s="248"/>
      <c r="AC786" s="248"/>
      <c r="AD786" s="248"/>
      <c r="AE786" s="248"/>
      <c r="AF786" s="248"/>
      <c r="AG786" s="248"/>
      <c r="AH786" s="248"/>
      <c r="AI786" s="248"/>
      <c r="AJ786" s="248"/>
      <c r="AK786" s="248"/>
      <c r="AL786" s="248"/>
      <c r="AM786" s="248"/>
      <c r="AN786" s="248"/>
      <c r="AO786" s="248"/>
      <c r="AP786" s="248"/>
      <c r="AQ786" s="248"/>
      <c r="AR786" s="248"/>
      <c r="AS786" s="248"/>
      <c r="AT786" s="248"/>
    </row>
    <row r="787" spans="1:46" ht="15.75" customHeight="1" x14ac:dyDescent="0.2">
      <c r="A787" s="248"/>
      <c r="B787" s="248"/>
      <c r="C787" s="248"/>
      <c r="D787" s="248"/>
      <c r="E787" s="248"/>
      <c r="F787" s="248"/>
      <c r="G787" s="248"/>
      <c r="H787" s="248"/>
      <c r="I787" s="248"/>
      <c r="J787" s="248"/>
      <c r="K787" s="248"/>
      <c r="L787" s="248"/>
      <c r="M787" s="248"/>
      <c r="N787" s="248"/>
      <c r="O787" s="248"/>
      <c r="P787" s="248"/>
      <c r="Q787" s="248"/>
      <c r="R787" s="248"/>
      <c r="S787" s="248"/>
      <c r="T787" s="248"/>
      <c r="U787" s="248"/>
      <c r="V787" s="248"/>
      <c r="W787" s="248"/>
      <c r="X787" s="248"/>
      <c r="Y787" s="248"/>
      <c r="Z787" s="248"/>
      <c r="AA787" s="248"/>
      <c r="AB787" s="248"/>
      <c r="AC787" s="248"/>
      <c r="AD787" s="248"/>
      <c r="AE787" s="248"/>
      <c r="AF787" s="248"/>
      <c r="AG787" s="248"/>
      <c r="AH787" s="248"/>
      <c r="AI787" s="248"/>
      <c r="AJ787" s="248"/>
      <c r="AK787" s="248"/>
      <c r="AL787" s="248"/>
      <c r="AM787" s="248"/>
      <c r="AN787" s="248"/>
      <c r="AO787" s="248"/>
      <c r="AP787" s="248"/>
      <c r="AQ787" s="248"/>
      <c r="AR787" s="248"/>
      <c r="AS787" s="248"/>
      <c r="AT787" s="248"/>
    </row>
    <row r="788" spans="1:46" ht="15.75" customHeight="1" x14ac:dyDescent="0.2">
      <c r="A788" s="248"/>
      <c r="B788" s="248"/>
      <c r="C788" s="248"/>
      <c r="D788" s="248"/>
      <c r="E788" s="248"/>
      <c r="F788" s="248"/>
      <c r="G788" s="248"/>
      <c r="H788" s="248"/>
      <c r="I788" s="248"/>
      <c r="J788" s="248"/>
      <c r="K788" s="248"/>
      <c r="L788" s="248"/>
      <c r="M788" s="248"/>
      <c r="N788" s="248"/>
      <c r="O788" s="248"/>
      <c r="P788" s="248"/>
      <c r="Q788" s="248"/>
      <c r="R788" s="248"/>
      <c r="S788" s="248"/>
      <c r="T788" s="248"/>
      <c r="U788" s="248"/>
      <c r="V788" s="248"/>
      <c r="W788" s="248"/>
      <c r="X788" s="248"/>
      <c r="Y788" s="248"/>
      <c r="Z788" s="248"/>
      <c r="AA788" s="248"/>
      <c r="AB788" s="248"/>
      <c r="AC788" s="248"/>
      <c r="AD788" s="248"/>
      <c r="AE788" s="248"/>
      <c r="AF788" s="248"/>
      <c r="AG788" s="248"/>
      <c r="AH788" s="248"/>
      <c r="AI788" s="248"/>
      <c r="AJ788" s="248"/>
      <c r="AK788" s="248"/>
      <c r="AL788" s="248"/>
      <c r="AM788" s="248"/>
      <c r="AN788" s="248"/>
      <c r="AO788" s="248"/>
      <c r="AP788" s="248"/>
      <c r="AQ788" s="248"/>
      <c r="AR788" s="248"/>
      <c r="AS788" s="248"/>
      <c r="AT788" s="248"/>
    </row>
    <row r="789" spans="1:46" ht="15.75" customHeight="1" x14ac:dyDescent="0.2">
      <c r="A789" s="248"/>
      <c r="B789" s="248"/>
      <c r="C789" s="248"/>
      <c r="D789" s="248"/>
      <c r="E789" s="248"/>
      <c r="F789" s="248"/>
      <c r="G789" s="248"/>
      <c r="H789" s="248"/>
      <c r="I789" s="248"/>
      <c r="J789" s="248"/>
      <c r="K789" s="248"/>
      <c r="L789" s="248"/>
      <c r="M789" s="248"/>
      <c r="N789" s="248"/>
      <c r="O789" s="248"/>
      <c r="P789" s="248"/>
      <c r="Q789" s="248"/>
      <c r="R789" s="248"/>
      <c r="S789" s="248"/>
      <c r="T789" s="248"/>
      <c r="U789" s="248"/>
      <c r="V789" s="248"/>
      <c r="W789" s="248"/>
      <c r="X789" s="248"/>
      <c r="Y789" s="248"/>
      <c r="Z789" s="248"/>
      <c r="AA789" s="248"/>
      <c r="AB789" s="248"/>
      <c r="AC789" s="248"/>
      <c r="AD789" s="248"/>
      <c r="AE789" s="248"/>
      <c r="AF789" s="248"/>
      <c r="AG789" s="248"/>
      <c r="AH789" s="248"/>
      <c r="AI789" s="248"/>
      <c r="AJ789" s="248"/>
      <c r="AK789" s="248"/>
      <c r="AL789" s="248"/>
      <c r="AM789" s="248"/>
      <c r="AN789" s="248"/>
      <c r="AO789" s="248"/>
      <c r="AP789" s="248"/>
      <c r="AQ789" s="248"/>
      <c r="AR789" s="248"/>
      <c r="AS789" s="248"/>
      <c r="AT789" s="248"/>
    </row>
    <row r="790" spans="1:46" ht="15.75" customHeight="1" x14ac:dyDescent="0.2">
      <c r="A790" s="248"/>
      <c r="B790" s="248"/>
      <c r="C790" s="248"/>
      <c r="D790" s="248"/>
      <c r="E790" s="248"/>
      <c r="F790" s="248"/>
      <c r="G790" s="248"/>
      <c r="H790" s="248"/>
      <c r="I790" s="248"/>
      <c r="J790" s="248"/>
      <c r="K790" s="248"/>
      <c r="L790" s="248"/>
      <c r="M790" s="248"/>
      <c r="N790" s="248"/>
      <c r="O790" s="248"/>
      <c r="P790" s="248"/>
      <c r="Q790" s="248"/>
      <c r="R790" s="248"/>
      <c r="S790" s="248"/>
      <c r="T790" s="248"/>
      <c r="U790" s="248"/>
      <c r="V790" s="248"/>
      <c r="W790" s="248"/>
      <c r="X790" s="248"/>
      <c r="Y790" s="248"/>
      <c r="Z790" s="248"/>
      <c r="AA790" s="248"/>
      <c r="AB790" s="248"/>
      <c r="AC790" s="248"/>
      <c r="AD790" s="248"/>
      <c r="AE790" s="248"/>
      <c r="AF790" s="248"/>
      <c r="AG790" s="248"/>
      <c r="AH790" s="248"/>
      <c r="AI790" s="248"/>
      <c r="AJ790" s="248"/>
      <c r="AK790" s="248"/>
      <c r="AL790" s="248"/>
      <c r="AM790" s="248"/>
      <c r="AN790" s="248"/>
      <c r="AO790" s="248"/>
      <c r="AP790" s="248"/>
      <c r="AQ790" s="248"/>
      <c r="AR790" s="248"/>
      <c r="AS790" s="248"/>
      <c r="AT790" s="248"/>
    </row>
    <row r="791" spans="1:46" ht="15.75" customHeight="1" x14ac:dyDescent="0.2">
      <c r="A791" s="248"/>
      <c r="B791" s="248"/>
      <c r="C791" s="248"/>
      <c r="D791" s="248"/>
      <c r="E791" s="248"/>
      <c r="F791" s="248"/>
      <c r="G791" s="248"/>
      <c r="H791" s="248"/>
      <c r="I791" s="248"/>
      <c r="J791" s="248"/>
      <c r="K791" s="248"/>
      <c r="L791" s="248"/>
      <c r="M791" s="248"/>
      <c r="N791" s="248"/>
      <c r="O791" s="248"/>
      <c r="P791" s="248"/>
      <c r="Q791" s="248"/>
      <c r="R791" s="248"/>
      <c r="S791" s="248"/>
      <c r="T791" s="248"/>
      <c r="U791" s="248"/>
      <c r="V791" s="248"/>
      <c r="W791" s="248"/>
      <c r="X791" s="248"/>
      <c r="Y791" s="248"/>
      <c r="Z791" s="248"/>
      <c r="AA791" s="248"/>
      <c r="AB791" s="248"/>
      <c r="AC791" s="248"/>
      <c r="AD791" s="248"/>
      <c r="AE791" s="248"/>
      <c r="AF791" s="248"/>
      <c r="AG791" s="248"/>
      <c r="AH791" s="248"/>
      <c r="AI791" s="248"/>
      <c r="AJ791" s="248"/>
      <c r="AK791" s="248"/>
      <c r="AL791" s="248"/>
      <c r="AM791" s="248"/>
      <c r="AN791" s="248"/>
      <c r="AO791" s="248"/>
      <c r="AP791" s="248"/>
      <c r="AQ791" s="248"/>
      <c r="AR791" s="248"/>
      <c r="AS791" s="248"/>
      <c r="AT791" s="248"/>
    </row>
    <row r="792" spans="1:46" ht="15.75" customHeight="1" x14ac:dyDescent="0.2">
      <c r="A792" s="248"/>
      <c r="B792" s="248"/>
      <c r="C792" s="248"/>
      <c r="D792" s="248"/>
      <c r="E792" s="248"/>
      <c r="F792" s="248"/>
      <c r="G792" s="248"/>
      <c r="H792" s="248"/>
      <c r="I792" s="248"/>
      <c r="J792" s="248"/>
      <c r="K792" s="248"/>
      <c r="L792" s="248"/>
      <c r="M792" s="248"/>
      <c r="N792" s="248"/>
      <c r="O792" s="248"/>
      <c r="P792" s="248"/>
      <c r="Q792" s="248"/>
      <c r="R792" s="248"/>
      <c r="S792" s="248"/>
      <c r="T792" s="248"/>
      <c r="U792" s="248"/>
      <c r="V792" s="248"/>
      <c r="W792" s="248"/>
      <c r="X792" s="248"/>
      <c r="Y792" s="248"/>
      <c r="Z792" s="248"/>
      <c r="AA792" s="248"/>
      <c r="AB792" s="248"/>
      <c r="AC792" s="248"/>
      <c r="AD792" s="248"/>
      <c r="AE792" s="248"/>
      <c r="AF792" s="248"/>
      <c r="AG792" s="248"/>
      <c r="AH792" s="248"/>
      <c r="AI792" s="248"/>
      <c r="AJ792" s="248"/>
      <c r="AK792" s="248"/>
      <c r="AL792" s="248"/>
      <c r="AM792" s="248"/>
      <c r="AN792" s="248"/>
      <c r="AO792" s="248"/>
      <c r="AP792" s="248"/>
      <c r="AQ792" s="248"/>
      <c r="AR792" s="248"/>
      <c r="AS792" s="248"/>
      <c r="AT792" s="248"/>
    </row>
    <row r="793" spans="1:46" ht="15.75" customHeight="1" x14ac:dyDescent="0.2">
      <c r="A793" s="248"/>
      <c r="B793" s="248"/>
      <c r="C793" s="248"/>
      <c r="D793" s="248"/>
      <c r="E793" s="248"/>
      <c r="F793" s="248"/>
      <c r="G793" s="248"/>
      <c r="H793" s="248"/>
      <c r="I793" s="248"/>
      <c r="J793" s="248"/>
      <c r="K793" s="248"/>
      <c r="L793" s="248"/>
      <c r="M793" s="248"/>
      <c r="N793" s="248"/>
      <c r="O793" s="248"/>
      <c r="P793" s="248"/>
      <c r="Q793" s="248"/>
      <c r="R793" s="248"/>
      <c r="S793" s="248"/>
      <c r="T793" s="248"/>
      <c r="U793" s="248"/>
      <c r="V793" s="248"/>
      <c r="W793" s="248"/>
      <c r="X793" s="248"/>
      <c r="Y793" s="248"/>
      <c r="Z793" s="248"/>
      <c r="AA793" s="248"/>
      <c r="AB793" s="248"/>
      <c r="AC793" s="248"/>
      <c r="AD793" s="248"/>
      <c r="AE793" s="248"/>
      <c r="AF793" s="248"/>
      <c r="AG793" s="248"/>
      <c r="AH793" s="248"/>
      <c r="AI793" s="248"/>
      <c r="AJ793" s="248"/>
      <c r="AK793" s="248"/>
      <c r="AL793" s="248"/>
      <c r="AM793" s="248"/>
      <c r="AN793" s="248"/>
      <c r="AO793" s="248"/>
      <c r="AP793" s="248"/>
      <c r="AQ793" s="248"/>
      <c r="AR793" s="248"/>
      <c r="AS793" s="248"/>
      <c r="AT793" s="248"/>
    </row>
    <row r="794" spans="1:46" ht="15.75" customHeight="1" x14ac:dyDescent="0.2">
      <c r="A794" s="248"/>
      <c r="B794" s="248"/>
      <c r="C794" s="248"/>
      <c r="D794" s="248"/>
      <c r="E794" s="248"/>
      <c r="F794" s="248"/>
      <c r="G794" s="248"/>
      <c r="H794" s="248"/>
      <c r="I794" s="248"/>
      <c r="J794" s="248"/>
      <c r="K794" s="248"/>
      <c r="L794" s="248"/>
      <c r="M794" s="248"/>
      <c r="N794" s="248"/>
      <c r="O794" s="248"/>
      <c r="P794" s="248"/>
      <c r="Q794" s="248"/>
      <c r="R794" s="248"/>
      <c r="S794" s="248"/>
      <c r="T794" s="248"/>
      <c r="U794" s="248"/>
      <c r="V794" s="248"/>
      <c r="W794" s="248"/>
      <c r="X794" s="248"/>
      <c r="Y794" s="248"/>
      <c r="Z794" s="248"/>
      <c r="AA794" s="248"/>
      <c r="AB794" s="248"/>
      <c r="AC794" s="248"/>
      <c r="AD794" s="248"/>
      <c r="AE794" s="248"/>
      <c r="AF794" s="248"/>
      <c r="AG794" s="248"/>
      <c r="AH794" s="248"/>
      <c r="AI794" s="248"/>
      <c r="AJ794" s="248"/>
      <c r="AK794" s="248"/>
      <c r="AL794" s="248"/>
      <c r="AM794" s="248"/>
      <c r="AN794" s="248"/>
      <c r="AO794" s="248"/>
      <c r="AP794" s="248"/>
      <c r="AQ794" s="248"/>
      <c r="AR794" s="248"/>
      <c r="AS794" s="248"/>
      <c r="AT794" s="248"/>
    </row>
    <row r="795" spans="1:46" ht="15.75" customHeight="1" x14ac:dyDescent="0.2">
      <c r="A795" s="248"/>
      <c r="B795" s="248"/>
      <c r="C795" s="248"/>
      <c r="D795" s="248"/>
      <c r="E795" s="248"/>
      <c r="F795" s="248"/>
      <c r="G795" s="248"/>
      <c r="H795" s="248"/>
      <c r="I795" s="248"/>
      <c r="J795" s="248"/>
      <c r="K795" s="248"/>
      <c r="L795" s="248"/>
      <c r="M795" s="248"/>
      <c r="N795" s="248"/>
      <c r="O795" s="248"/>
      <c r="P795" s="248"/>
      <c r="Q795" s="248"/>
      <c r="R795" s="248"/>
      <c r="S795" s="248"/>
      <c r="T795" s="248"/>
      <c r="U795" s="248"/>
      <c r="V795" s="248"/>
      <c r="W795" s="248"/>
      <c r="X795" s="248"/>
      <c r="Y795" s="248"/>
      <c r="Z795" s="248"/>
      <c r="AA795" s="248"/>
      <c r="AB795" s="248"/>
      <c r="AC795" s="248"/>
      <c r="AD795" s="248"/>
      <c r="AE795" s="248"/>
      <c r="AF795" s="248"/>
      <c r="AG795" s="248"/>
      <c r="AH795" s="248"/>
      <c r="AI795" s="248"/>
      <c r="AJ795" s="248"/>
      <c r="AK795" s="248"/>
      <c r="AL795" s="248"/>
      <c r="AM795" s="248"/>
      <c r="AN795" s="248"/>
      <c r="AO795" s="248"/>
      <c r="AP795" s="248"/>
      <c r="AQ795" s="248"/>
      <c r="AR795" s="248"/>
      <c r="AS795" s="248"/>
      <c r="AT795" s="248"/>
    </row>
    <row r="796" spans="1:46" ht="15.75" customHeight="1" x14ac:dyDescent="0.2">
      <c r="A796" s="248"/>
      <c r="B796" s="248"/>
      <c r="C796" s="248"/>
      <c r="D796" s="248"/>
      <c r="E796" s="248"/>
      <c r="F796" s="248"/>
      <c r="G796" s="248"/>
      <c r="H796" s="248"/>
      <c r="I796" s="248"/>
      <c r="J796" s="248"/>
      <c r="K796" s="248"/>
      <c r="L796" s="248"/>
      <c r="M796" s="248"/>
      <c r="N796" s="248"/>
      <c r="O796" s="248"/>
      <c r="P796" s="248"/>
      <c r="Q796" s="248"/>
      <c r="R796" s="248"/>
      <c r="S796" s="248"/>
      <c r="T796" s="248"/>
      <c r="U796" s="248"/>
      <c r="V796" s="248"/>
      <c r="W796" s="248"/>
      <c r="X796" s="248"/>
      <c r="Y796" s="248"/>
      <c r="Z796" s="248"/>
      <c r="AA796" s="248"/>
      <c r="AB796" s="248"/>
      <c r="AC796" s="248"/>
      <c r="AD796" s="248"/>
      <c r="AE796" s="248"/>
      <c r="AF796" s="248"/>
      <c r="AG796" s="248"/>
      <c r="AH796" s="248"/>
      <c r="AI796" s="248"/>
      <c r="AJ796" s="248"/>
      <c r="AK796" s="248"/>
      <c r="AL796" s="248"/>
      <c r="AM796" s="248"/>
      <c r="AN796" s="248"/>
      <c r="AO796" s="248"/>
      <c r="AP796" s="248"/>
      <c r="AQ796" s="248"/>
      <c r="AR796" s="248"/>
      <c r="AS796" s="248"/>
      <c r="AT796" s="248"/>
    </row>
    <row r="797" spans="1:46" ht="15.75" customHeight="1" x14ac:dyDescent="0.2">
      <c r="A797" s="248"/>
      <c r="B797" s="248"/>
      <c r="C797" s="248"/>
      <c r="D797" s="248"/>
      <c r="E797" s="248"/>
      <c r="F797" s="248"/>
      <c r="G797" s="248"/>
      <c r="H797" s="248"/>
      <c r="I797" s="248"/>
      <c r="J797" s="248"/>
      <c r="K797" s="248"/>
      <c r="L797" s="248"/>
      <c r="M797" s="248"/>
      <c r="N797" s="248"/>
      <c r="O797" s="248"/>
      <c r="P797" s="248"/>
      <c r="Q797" s="248"/>
      <c r="R797" s="248"/>
      <c r="S797" s="248"/>
      <c r="T797" s="248"/>
      <c r="U797" s="248"/>
      <c r="V797" s="248"/>
      <c r="W797" s="248"/>
      <c r="X797" s="248"/>
      <c r="Y797" s="248"/>
      <c r="Z797" s="248"/>
      <c r="AA797" s="248"/>
      <c r="AB797" s="248"/>
      <c r="AC797" s="248"/>
      <c r="AD797" s="248"/>
      <c r="AE797" s="248"/>
      <c r="AF797" s="248"/>
      <c r="AG797" s="248"/>
      <c r="AH797" s="248"/>
      <c r="AI797" s="248"/>
      <c r="AJ797" s="248"/>
      <c r="AK797" s="248"/>
      <c r="AL797" s="248"/>
      <c r="AM797" s="248"/>
      <c r="AN797" s="248"/>
      <c r="AO797" s="248"/>
      <c r="AP797" s="248"/>
      <c r="AQ797" s="248"/>
      <c r="AR797" s="248"/>
      <c r="AS797" s="248"/>
      <c r="AT797" s="248"/>
    </row>
    <row r="798" spans="1:46" ht="15.75" customHeight="1" x14ac:dyDescent="0.2">
      <c r="A798" s="248"/>
      <c r="B798" s="248"/>
      <c r="C798" s="248"/>
      <c r="D798" s="248"/>
      <c r="E798" s="248"/>
      <c r="F798" s="248"/>
      <c r="G798" s="248"/>
      <c r="H798" s="248"/>
      <c r="I798" s="248"/>
      <c r="J798" s="248"/>
      <c r="K798" s="248"/>
      <c r="L798" s="248"/>
      <c r="M798" s="248"/>
      <c r="N798" s="248"/>
      <c r="O798" s="248"/>
      <c r="P798" s="248"/>
      <c r="Q798" s="248"/>
      <c r="R798" s="248"/>
      <c r="S798" s="248"/>
      <c r="T798" s="248"/>
      <c r="U798" s="248"/>
      <c r="V798" s="248"/>
      <c r="W798" s="248"/>
      <c r="X798" s="248"/>
      <c r="Y798" s="248"/>
      <c r="Z798" s="248"/>
      <c r="AA798" s="248"/>
      <c r="AB798" s="248"/>
      <c r="AC798" s="248"/>
      <c r="AD798" s="248"/>
      <c r="AE798" s="248"/>
      <c r="AF798" s="248"/>
      <c r="AG798" s="248"/>
      <c r="AH798" s="248"/>
      <c r="AI798" s="248"/>
      <c r="AJ798" s="248"/>
      <c r="AK798" s="248"/>
      <c r="AL798" s="248"/>
      <c r="AM798" s="248"/>
      <c r="AN798" s="248"/>
      <c r="AO798" s="248"/>
      <c r="AP798" s="248"/>
      <c r="AQ798" s="248"/>
      <c r="AR798" s="248"/>
      <c r="AS798" s="248"/>
      <c r="AT798" s="248"/>
    </row>
    <row r="799" spans="1:46" ht="15.75" customHeight="1" x14ac:dyDescent="0.2">
      <c r="A799" s="248"/>
      <c r="B799" s="248"/>
      <c r="C799" s="248"/>
      <c r="D799" s="248"/>
      <c r="E799" s="248"/>
      <c r="F799" s="248"/>
      <c r="G799" s="248"/>
      <c r="H799" s="248"/>
      <c r="I799" s="248"/>
      <c r="J799" s="248"/>
      <c r="K799" s="248"/>
      <c r="L799" s="248"/>
      <c r="M799" s="248"/>
      <c r="N799" s="248"/>
      <c r="O799" s="248"/>
      <c r="P799" s="248"/>
      <c r="Q799" s="248"/>
      <c r="R799" s="248"/>
      <c r="S799" s="248"/>
      <c r="T799" s="248"/>
      <c r="U799" s="248"/>
      <c r="V799" s="248"/>
      <c r="W799" s="248"/>
      <c r="X799" s="248"/>
      <c r="Y799" s="248"/>
      <c r="Z799" s="248"/>
      <c r="AA799" s="248"/>
      <c r="AB799" s="248"/>
      <c r="AC799" s="248"/>
      <c r="AD799" s="248"/>
      <c r="AE799" s="248"/>
      <c r="AF799" s="248"/>
      <c r="AG799" s="248"/>
      <c r="AH799" s="248"/>
      <c r="AI799" s="248"/>
      <c r="AJ799" s="248"/>
      <c r="AK799" s="248"/>
      <c r="AL799" s="248"/>
      <c r="AM799" s="248"/>
      <c r="AN799" s="248"/>
      <c r="AO799" s="248"/>
      <c r="AP799" s="248"/>
      <c r="AQ799" s="248"/>
      <c r="AR799" s="248"/>
      <c r="AS799" s="248"/>
      <c r="AT799" s="248"/>
    </row>
    <row r="800" spans="1:46" ht="15.75" customHeight="1" x14ac:dyDescent="0.2">
      <c r="A800" s="248"/>
      <c r="B800" s="248"/>
      <c r="C800" s="248"/>
      <c r="D800" s="248"/>
      <c r="E800" s="248"/>
      <c r="F800" s="248"/>
      <c r="G800" s="248"/>
      <c r="H800" s="24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  <c r="U800" s="248"/>
      <c r="V800" s="248"/>
      <c r="W800" s="248"/>
      <c r="X800" s="248"/>
      <c r="Y800" s="248"/>
      <c r="Z800" s="248"/>
      <c r="AA800" s="248"/>
      <c r="AB800" s="248"/>
      <c r="AC800" s="248"/>
      <c r="AD800" s="248"/>
      <c r="AE800" s="248"/>
      <c r="AF800" s="248"/>
      <c r="AG800" s="248"/>
      <c r="AH800" s="248"/>
      <c r="AI800" s="248"/>
      <c r="AJ800" s="248"/>
      <c r="AK800" s="248"/>
      <c r="AL800" s="248"/>
      <c r="AM800" s="248"/>
      <c r="AN800" s="248"/>
      <c r="AO800" s="248"/>
      <c r="AP800" s="248"/>
      <c r="AQ800" s="248"/>
      <c r="AR800" s="248"/>
      <c r="AS800" s="248"/>
      <c r="AT800" s="248"/>
    </row>
    <row r="801" spans="1:46" ht="15.75" customHeight="1" x14ac:dyDescent="0.2">
      <c r="A801" s="248"/>
      <c r="B801" s="248"/>
      <c r="C801" s="248"/>
      <c r="D801" s="248"/>
      <c r="E801" s="248"/>
      <c r="F801" s="248"/>
      <c r="G801" s="248"/>
      <c r="H801" s="248"/>
      <c r="I801" s="248"/>
      <c r="J801" s="248"/>
      <c r="K801" s="248"/>
      <c r="L801" s="248"/>
      <c r="M801" s="248"/>
      <c r="N801" s="248"/>
      <c r="O801" s="248"/>
      <c r="P801" s="248"/>
      <c r="Q801" s="248"/>
      <c r="R801" s="248"/>
      <c r="S801" s="248"/>
      <c r="T801" s="248"/>
      <c r="U801" s="248"/>
      <c r="V801" s="248"/>
      <c r="W801" s="248"/>
      <c r="X801" s="248"/>
      <c r="Y801" s="248"/>
      <c r="Z801" s="248"/>
      <c r="AA801" s="248"/>
      <c r="AB801" s="248"/>
      <c r="AC801" s="248"/>
      <c r="AD801" s="248"/>
      <c r="AE801" s="248"/>
      <c r="AF801" s="248"/>
      <c r="AG801" s="248"/>
      <c r="AH801" s="248"/>
      <c r="AI801" s="248"/>
      <c r="AJ801" s="248"/>
      <c r="AK801" s="248"/>
      <c r="AL801" s="248"/>
      <c r="AM801" s="248"/>
      <c r="AN801" s="248"/>
      <c r="AO801" s="248"/>
      <c r="AP801" s="248"/>
      <c r="AQ801" s="248"/>
      <c r="AR801" s="248"/>
      <c r="AS801" s="248"/>
      <c r="AT801" s="248"/>
    </row>
    <row r="802" spans="1:46" ht="15.75" customHeight="1" x14ac:dyDescent="0.2">
      <c r="A802" s="248"/>
      <c r="B802" s="248"/>
      <c r="C802" s="248"/>
      <c r="D802" s="248"/>
      <c r="E802" s="248"/>
      <c r="F802" s="248"/>
      <c r="G802" s="248"/>
      <c r="H802" s="248"/>
      <c r="I802" s="248"/>
      <c r="J802" s="248"/>
      <c r="K802" s="248"/>
      <c r="L802" s="248"/>
      <c r="M802" s="248"/>
      <c r="N802" s="248"/>
      <c r="O802" s="248"/>
      <c r="P802" s="248"/>
      <c r="Q802" s="248"/>
      <c r="R802" s="248"/>
      <c r="S802" s="248"/>
      <c r="T802" s="248"/>
      <c r="U802" s="248"/>
      <c r="V802" s="248"/>
      <c r="W802" s="248"/>
      <c r="X802" s="248"/>
      <c r="Y802" s="248"/>
      <c r="Z802" s="248"/>
      <c r="AA802" s="248"/>
      <c r="AB802" s="248"/>
      <c r="AC802" s="248"/>
      <c r="AD802" s="248"/>
      <c r="AE802" s="248"/>
      <c r="AF802" s="248"/>
      <c r="AG802" s="248"/>
      <c r="AH802" s="248"/>
      <c r="AI802" s="248"/>
      <c r="AJ802" s="248"/>
      <c r="AK802" s="248"/>
      <c r="AL802" s="248"/>
      <c r="AM802" s="248"/>
      <c r="AN802" s="248"/>
      <c r="AO802" s="248"/>
      <c r="AP802" s="248"/>
      <c r="AQ802" s="248"/>
      <c r="AR802" s="248"/>
      <c r="AS802" s="248"/>
      <c r="AT802" s="248"/>
    </row>
    <row r="803" spans="1:46" ht="15.75" customHeight="1" x14ac:dyDescent="0.2">
      <c r="A803" s="248"/>
      <c r="B803" s="248"/>
      <c r="C803" s="248"/>
      <c r="D803" s="248"/>
      <c r="E803" s="248"/>
      <c r="F803" s="248"/>
      <c r="G803" s="248"/>
      <c r="H803" s="248"/>
      <c r="I803" s="248"/>
      <c r="J803" s="248"/>
      <c r="K803" s="248"/>
      <c r="L803" s="248"/>
      <c r="M803" s="248"/>
      <c r="N803" s="248"/>
      <c r="O803" s="248"/>
      <c r="P803" s="248"/>
      <c r="Q803" s="248"/>
      <c r="R803" s="248"/>
      <c r="S803" s="248"/>
      <c r="T803" s="248"/>
      <c r="U803" s="248"/>
      <c r="V803" s="248"/>
      <c r="W803" s="248"/>
      <c r="X803" s="248"/>
      <c r="Y803" s="248"/>
      <c r="Z803" s="248"/>
      <c r="AA803" s="248"/>
      <c r="AB803" s="248"/>
      <c r="AC803" s="248"/>
      <c r="AD803" s="248"/>
      <c r="AE803" s="248"/>
      <c r="AF803" s="248"/>
      <c r="AG803" s="248"/>
      <c r="AH803" s="248"/>
      <c r="AI803" s="248"/>
      <c r="AJ803" s="248"/>
      <c r="AK803" s="248"/>
      <c r="AL803" s="248"/>
      <c r="AM803" s="248"/>
      <c r="AN803" s="248"/>
      <c r="AO803" s="248"/>
      <c r="AP803" s="248"/>
      <c r="AQ803" s="248"/>
      <c r="AR803" s="248"/>
      <c r="AS803" s="248"/>
      <c r="AT803" s="248"/>
    </row>
    <row r="804" spans="1:46" ht="15.75" customHeight="1" x14ac:dyDescent="0.2">
      <c r="A804" s="248"/>
      <c r="B804" s="248"/>
      <c r="C804" s="248"/>
      <c r="D804" s="248"/>
      <c r="E804" s="248"/>
      <c r="F804" s="248"/>
      <c r="G804" s="248"/>
      <c r="H804" s="248"/>
      <c r="I804" s="248"/>
      <c r="J804" s="248"/>
      <c r="K804" s="248"/>
      <c r="L804" s="248"/>
      <c r="M804" s="248"/>
      <c r="N804" s="248"/>
      <c r="O804" s="248"/>
      <c r="P804" s="248"/>
      <c r="Q804" s="248"/>
      <c r="R804" s="248"/>
      <c r="S804" s="248"/>
      <c r="T804" s="248"/>
      <c r="U804" s="248"/>
      <c r="V804" s="248"/>
      <c r="W804" s="248"/>
      <c r="X804" s="248"/>
      <c r="Y804" s="248"/>
      <c r="Z804" s="248"/>
      <c r="AA804" s="248"/>
      <c r="AB804" s="248"/>
      <c r="AC804" s="248"/>
      <c r="AD804" s="248"/>
      <c r="AE804" s="248"/>
      <c r="AF804" s="248"/>
      <c r="AG804" s="248"/>
      <c r="AH804" s="248"/>
      <c r="AI804" s="248"/>
      <c r="AJ804" s="248"/>
      <c r="AK804" s="248"/>
      <c r="AL804" s="248"/>
      <c r="AM804" s="248"/>
      <c r="AN804" s="248"/>
      <c r="AO804" s="248"/>
      <c r="AP804" s="248"/>
      <c r="AQ804" s="248"/>
      <c r="AR804" s="248"/>
      <c r="AS804" s="248"/>
      <c r="AT804" s="248"/>
    </row>
    <row r="805" spans="1:46" ht="15.75" customHeight="1" x14ac:dyDescent="0.2">
      <c r="A805" s="248"/>
      <c r="B805" s="248"/>
      <c r="C805" s="248"/>
      <c r="D805" s="248"/>
      <c r="E805" s="248"/>
      <c r="F805" s="248"/>
      <c r="G805" s="248"/>
      <c r="H805" s="248"/>
      <c r="I805" s="248"/>
      <c r="J805" s="248"/>
      <c r="K805" s="248"/>
      <c r="L805" s="248"/>
      <c r="M805" s="248"/>
      <c r="N805" s="248"/>
      <c r="O805" s="248"/>
      <c r="P805" s="248"/>
      <c r="Q805" s="248"/>
      <c r="R805" s="248"/>
      <c r="S805" s="248"/>
      <c r="T805" s="248"/>
      <c r="U805" s="248"/>
      <c r="V805" s="248"/>
      <c r="W805" s="248"/>
      <c r="X805" s="248"/>
      <c r="Y805" s="248"/>
      <c r="Z805" s="248"/>
      <c r="AA805" s="248"/>
      <c r="AB805" s="248"/>
      <c r="AC805" s="248"/>
      <c r="AD805" s="248"/>
      <c r="AE805" s="248"/>
      <c r="AF805" s="248"/>
      <c r="AG805" s="248"/>
      <c r="AH805" s="248"/>
      <c r="AI805" s="248"/>
      <c r="AJ805" s="248"/>
      <c r="AK805" s="248"/>
      <c r="AL805" s="248"/>
      <c r="AM805" s="248"/>
      <c r="AN805" s="248"/>
      <c r="AO805" s="248"/>
      <c r="AP805" s="248"/>
      <c r="AQ805" s="248"/>
      <c r="AR805" s="248"/>
      <c r="AS805" s="248"/>
      <c r="AT805" s="248"/>
    </row>
    <row r="806" spans="1:46" ht="15.75" customHeight="1" x14ac:dyDescent="0.2">
      <c r="A806" s="248"/>
      <c r="B806" s="248"/>
      <c r="C806" s="248"/>
      <c r="D806" s="248"/>
      <c r="E806" s="248"/>
      <c r="F806" s="248"/>
      <c r="G806" s="248"/>
      <c r="H806" s="248"/>
      <c r="I806" s="248"/>
      <c r="J806" s="248"/>
      <c r="K806" s="248"/>
      <c r="L806" s="248"/>
      <c r="M806" s="248"/>
      <c r="N806" s="248"/>
      <c r="O806" s="248"/>
      <c r="P806" s="248"/>
      <c r="Q806" s="248"/>
      <c r="R806" s="248"/>
      <c r="S806" s="248"/>
      <c r="T806" s="248"/>
      <c r="U806" s="248"/>
      <c r="V806" s="248"/>
      <c r="W806" s="248"/>
      <c r="X806" s="248"/>
      <c r="Y806" s="248"/>
      <c r="Z806" s="248"/>
      <c r="AA806" s="248"/>
      <c r="AB806" s="248"/>
      <c r="AC806" s="248"/>
      <c r="AD806" s="248"/>
      <c r="AE806" s="248"/>
      <c r="AF806" s="248"/>
      <c r="AG806" s="248"/>
      <c r="AH806" s="248"/>
      <c r="AI806" s="248"/>
      <c r="AJ806" s="248"/>
      <c r="AK806" s="248"/>
      <c r="AL806" s="248"/>
      <c r="AM806" s="248"/>
      <c r="AN806" s="248"/>
      <c r="AO806" s="248"/>
      <c r="AP806" s="248"/>
      <c r="AQ806" s="248"/>
      <c r="AR806" s="248"/>
      <c r="AS806" s="248"/>
      <c r="AT806" s="248"/>
    </row>
    <row r="807" spans="1:46" ht="15.75" customHeight="1" x14ac:dyDescent="0.2">
      <c r="A807" s="248"/>
      <c r="B807" s="248"/>
      <c r="C807" s="248"/>
      <c r="D807" s="248"/>
      <c r="E807" s="248"/>
      <c r="F807" s="248"/>
      <c r="G807" s="248"/>
      <c r="H807" s="248"/>
      <c r="I807" s="248"/>
      <c r="J807" s="248"/>
      <c r="K807" s="248"/>
      <c r="L807" s="248"/>
      <c r="M807" s="248"/>
      <c r="N807" s="248"/>
      <c r="O807" s="248"/>
      <c r="P807" s="248"/>
      <c r="Q807" s="248"/>
      <c r="R807" s="248"/>
      <c r="S807" s="248"/>
      <c r="T807" s="248"/>
      <c r="U807" s="248"/>
      <c r="V807" s="248"/>
      <c r="W807" s="248"/>
      <c r="X807" s="248"/>
      <c r="Y807" s="248"/>
      <c r="Z807" s="248"/>
      <c r="AA807" s="248"/>
      <c r="AB807" s="248"/>
      <c r="AC807" s="248"/>
      <c r="AD807" s="248"/>
      <c r="AE807" s="248"/>
      <c r="AF807" s="248"/>
      <c r="AG807" s="248"/>
      <c r="AH807" s="248"/>
      <c r="AI807" s="248"/>
      <c r="AJ807" s="248"/>
      <c r="AK807" s="248"/>
      <c r="AL807" s="248"/>
      <c r="AM807" s="248"/>
      <c r="AN807" s="248"/>
      <c r="AO807" s="248"/>
      <c r="AP807" s="248"/>
      <c r="AQ807" s="248"/>
      <c r="AR807" s="248"/>
      <c r="AS807" s="248"/>
      <c r="AT807" s="248"/>
    </row>
    <row r="808" spans="1:46" ht="15.75" customHeight="1" x14ac:dyDescent="0.2">
      <c r="A808" s="248"/>
      <c r="B808" s="248"/>
      <c r="C808" s="248"/>
      <c r="D808" s="248"/>
      <c r="E808" s="248"/>
      <c r="F808" s="248"/>
      <c r="G808" s="248"/>
      <c r="H808" s="248"/>
      <c r="I808" s="248"/>
      <c r="J808" s="248"/>
      <c r="K808" s="248"/>
      <c r="L808" s="248"/>
      <c r="M808" s="248"/>
      <c r="N808" s="248"/>
      <c r="O808" s="248"/>
      <c r="P808" s="248"/>
      <c r="Q808" s="248"/>
      <c r="R808" s="248"/>
      <c r="S808" s="248"/>
      <c r="T808" s="248"/>
      <c r="U808" s="248"/>
      <c r="V808" s="248"/>
      <c r="W808" s="248"/>
      <c r="X808" s="248"/>
      <c r="Y808" s="248"/>
      <c r="Z808" s="248"/>
      <c r="AA808" s="248"/>
      <c r="AB808" s="248"/>
      <c r="AC808" s="248"/>
      <c r="AD808" s="248"/>
      <c r="AE808" s="248"/>
      <c r="AF808" s="248"/>
      <c r="AG808" s="248"/>
      <c r="AH808" s="248"/>
      <c r="AI808" s="248"/>
      <c r="AJ808" s="248"/>
      <c r="AK808" s="248"/>
      <c r="AL808" s="248"/>
      <c r="AM808" s="248"/>
      <c r="AN808" s="248"/>
      <c r="AO808" s="248"/>
      <c r="AP808" s="248"/>
      <c r="AQ808" s="248"/>
      <c r="AR808" s="248"/>
      <c r="AS808" s="248"/>
      <c r="AT808" s="248"/>
    </row>
    <row r="809" spans="1:46" ht="15.75" customHeight="1" x14ac:dyDescent="0.2">
      <c r="A809" s="248"/>
      <c r="B809" s="248"/>
      <c r="C809" s="248"/>
      <c r="D809" s="248"/>
      <c r="E809" s="248"/>
      <c r="F809" s="248"/>
      <c r="G809" s="248"/>
      <c r="H809" s="248"/>
      <c r="I809" s="248"/>
      <c r="J809" s="248"/>
      <c r="K809" s="248"/>
      <c r="L809" s="248"/>
      <c r="M809" s="248"/>
      <c r="N809" s="248"/>
      <c r="O809" s="248"/>
      <c r="P809" s="248"/>
      <c r="Q809" s="248"/>
      <c r="R809" s="248"/>
      <c r="S809" s="248"/>
      <c r="T809" s="248"/>
      <c r="U809" s="248"/>
      <c r="V809" s="248"/>
      <c r="W809" s="248"/>
      <c r="X809" s="248"/>
      <c r="Y809" s="248"/>
      <c r="Z809" s="248"/>
      <c r="AA809" s="248"/>
      <c r="AB809" s="248"/>
      <c r="AC809" s="248"/>
      <c r="AD809" s="248"/>
      <c r="AE809" s="248"/>
      <c r="AF809" s="248"/>
      <c r="AG809" s="248"/>
      <c r="AH809" s="248"/>
      <c r="AI809" s="248"/>
      <c r="AJ809" s="248"/>
      <c r="AK809" s="248"/>
      <c r="AL809" s="248"/>
      <c r="AM809" s="248"/>
      <c r="AN809" s="248"/>
      <c r="AO809" s="248"/>
      <c r="AP809" s="248"/>
      <c r="AQ809" s="248"/>
      <c r="AR809" s="248"/>
      <c r="AS809" s="248"/>
      <c r="AT809" s="248"/>
    </row>
    <row r="810" spans="1:46" ht="15.75" customHeight="1" x14ac:dyDescent="0.2">
      <c r="A810" s="248"/>
      <c r="B810" s="248"/>
      <c r="C810" s="248"/>
      <c r="D810" s="248"/>
      <c r="E810" s="248"/>
      <c r="F810" s="248"/>
      <c r="G810" s="248"/>
      <c r="H810" s="248"/>
      <c r="I810" s="248"/>
      <c r="J810" s="248"/>
      <c r="K810" s="248"/>
      <c r="L810" s="248"/>
      <c r="M810" s="248"/>
      <c r="N810" s="248"/>
      <c r="O810" s="248"/>
      <c r="P810" s="248"/>
      <c r="Q810" s="248"/>
      <c r="R810" s="248"/>
      <c r="S810" s="248"/>
      <c r="T810" s="248"/>
      <c r="U810" s="248"/>
      <c r="V810" s="248"/>
      <c r="W810" s="248"/>
      <c r="X810" s="248"/>
      <c r="Y810" s="248"/>
      <c r="Z810" s="248"/>
      <c r="AA810" s="248"/>
      <c r="AB810" s="248"/>
      <c r="AC810" s="248"/>
      <c r="AD810" s="248"/>
      <c r="AE810" s="248"/>
      <c r="AF810" s="248"/>
      <c r="AG810" s="248"/>
      <c r="AH810" s="248"/>
      <c r="AI810" s="248"/>
      <c r="AJ810" s="248"/>
      <c r="AK810" s="248"/>
      <c r="AL810" s="248"/>
      <c r="AM810" s="248"/>
      <c r="AN810" s="248"/>
      <c r="AO810" s="248"/>
      <c r="AP810" s="248"/>
      <c r="AQ810" s="248"/>
      <c r="AR810" s="248"/>
      <c r="AS810" s="248"/>
      <c r="AT810" s="248"/>
    </row>
    <row r="811" spans="1:46" ht="15.75" customHeight="1" x14ac:dyDescent="0.2">
      <c r="A811" s="248"/>
      <c r="B811" s="248"/>
      <c r="C811" s="248"/>
      <c r="D811" s="248"/>
      <c r="E811" s="248"/>
      <c r="F811" s="248"/>
      <c r="G811" s="248"/>
      <c r="H811" s="248"/>
      <c r="I811" s="248"/>
      <c r="J811" s="248"/>
      <c r="K811" s="248"/>
      <c r="L811" s="248"/>
      <c r="M811" s="248"/>
      <c r="N811" s="248"/>
      <c r="O811" s="248"/>
      <c r="P811" s="248"/>
      <c r="Q811" s="248"/>
      <c r="R811" s="248"/>
      <c r="S811" s="248"/>
      <c r="T811" s="248"/>
      <c r="U811" s="248"/>
      <c r="V811" s="248"/>
      <c r="W811" s="248"/>
      <c r="X811" s="248"/>
      <c r="Y811" s="248"/>
      <c r="Z811" s="248"/>
      <c r="AA811" s="248"/>
      <c r="AB811" s="248"/>
      <c r="AC811" s="248"/>
      <c r="AD811" s="248"/>
      <c r="AE811" s="248"/>
      <c r="AF811" s="248"/>
      <c r="AG811" s="248"/>
      <c r="AH811" s="248"/>
      <c r="AI811" s="248"/>
      <c r="AJ811" s="248"/>
      <c r="AK811" s="248"/>
      <c r="AL811" s="248"/>
      <c r="AM811" s="248"/>
      <c r="AN811" s="248"/>
      <c r="AO811" s="248"/>
      <c r="AP811" s="248"/>
      <c r="AQ811" s="248"/>
      <c r="AR811" s="248"/>
      <c r="AS811" s="248"/>
      <c r="AT811" s="248"/>
    </row>
    <row r="812" spans="1:46" ht="15.75" customHeight="1" x14ac:dyDescent="0.2">
      <c r="A812" s="248"/>
      <c r="B812" s="248"/>
      <c r="C812" s="248"/>
      <c r="D812" s="248"/>
      <c r="E812" s="248"/>
      <c r="F812" s="248"/>
      <c r="G812" s="248"/>
      <c r="H812" s="248"/>
      <c r="I812" s="248"/>
      <c r="J812" s="248"/>
      <c r="K812" s="248"/>
      <c r="L812" s="248"/>
      <c r="M812" s="248"/>
      <c r="N812" s="248"/>
      <c r="O812" s="248"/>
      <c r="P812" s="248"/>
      <c r="Q812" s="248"/>
      <c r="R812" s="248"/>
      <c r="S812" s="248"/>
      <c r="T812" s="248"/>
      <c r="U812" s="248"/>
      <c r="V812" s="248"/>
      <c r="W812" s="248"/>
      <c r="X812" s="248"/>
      <c r="Y812" s="248"/>
      <c r="Z812" s="248"/>
      <c r="AA812" s="248"/>
      <c r="AB812" s="248"/>
      <c r="AC812" s="248"/>
      <c r="AD812" s="248"/>
      <c r="AE812" s="248"/>
      <c r="AF812" s="248"/>
      <c r="AG812" s="248"/>
      <c r="AH812" s="248"/>
      <c r="AI812" s="248"/>
      <c r="AJ812" s="248"/>
      <c r="AK812" s="248"/>
      <c r="AL812" s="248"/>
      <c r="AM812" s="248"/>
      <c r="AN812" s="248"/>
      <c r="AO812" s="248"/>
      <c r="AP812" s="248"/>
      <c r="AQ812" s="248"/>
      <c r="AR812" s="248"/>
      <c r="AS812" s="248"/>
      <c r="AT812" s="248"/>
    </row>
    <row r="813" spans="1:46" ht="15.75" customHeight="1" x14ac:dyDescent="0.2">
      <c r="A813" s="248"/>
      <c r="B813" s="248"/>
      <c r="C813" s="248"/>
      <c r="D813" s="248"/>
      <c r="E813" s="248"/>
      <c r="F813" s="248"/>
      <c r="G813" s="248"/>
      <c r="H813" s="248"/>
      <c r="I813" s="248"/>
      <c r="J813" s="248"/>
      <c r="K813" s="248"/>
      <c r="L813" s="248"/>
      <c r="M813" s="248"/>
      <c r="N813" s="248"/>
      <c r="O813" s="248"/>
      <c r="P813" s="248"/>
      <c r="Q813" s="248"/>
      <c r="R813" s="248"/>
      <c r="S813" s="248"/>
      <c r="T813" s="248"/>
      <c r="U813" s="248"/>
      <c r="V813" s="248"/>
      <c r="W813" s="248"/>
      <c r="X813" s="248"/>
      <c r="Y813" s="248"/>
      <c r="Z813" s="248"/>
      <c r="AA813" s="248"/>
      <c r="AB813" s="248"/>
      <c r="AC813" s="248"/>
      <c r="AD813" s="248"/>
      <c r="AE813" s="248"/>
      <c r="AF813" s="248"/>
      <c r="AG813" s="248"/>
      <c r="AH813" s="248"/>
      <c r="AI813" s="248"/>
      <c r="AJ813" s="248"/>
      <c r="AK813" s="248"/>
      <c r="AL813" s="248"/>
      <c r="AM813" s="248"/>
      <c r="AN813" s="248"/>
      <c r="AO813" s="248"/>
      <c r="AP813" s="248"/>
      <c r="AQ813" s="248"/>
      <c r="AR813" s="248"/>
      <c r="AS813" s="248"/>
      <c r="AT813" s="248"/>
    </row>
    <row r="814" spans="1:46" ht="15.75" customHeight="1" x14ac:dyDescent="0.2">
      <c r="A814" s="248"/>
      <c r="B814" s="248"/>
      <c r="C814" s="248"/>
      <c r="D814" s="248"/>
      <c r="E814" s="248"/>
      <c r="F814" s="248"/>
      <c r="G814" s="248"/>
      <c r="H814" s="248"/>
      <c r="I814" s="248"/>
      <c r="J814" s="248"/>
      <c r="K814" s="248"/>
      <c r="L814" s="248"/>
      <c r="M814" s="248"/>
      <c r="N814" s="248"/>
      <c r="O814" s="248"/>
      <c r="P814" s="248"/>
      <c r="Q814" s="248"/>
      <c r="R814" s="248"/>
      <c r="S814" s="248"/>
      <c r="T814" s="248"/>
      <c r="U814" s="248"/>
      <c r="V814" s="248"/>
      <c r="W814" s="248"/>
      <c r="X814" s="248"/>
      <c r="Y814" s="248"/>
      <c r="Z814" s="248"/>
      <c r="AA814" s="248"/>
      <c r="AB814" s="248"/>
      <c r="AC814" s="248"/>
      <c r="AD814" s="248"/>
      <c r="AE814" s="248"/>
      <c r="AF814" s="248"/>
      <c r="AG814" s="248"/>
      <c r="AH814" s="248"/>
      <c r="AI814" s="248"/>
      <c r="AJ814" s="248"/>
      <c r="AK814" s="248"/>
      <c r="AL814" s="248"/>
      <c r="AM814" s="248"/>
      <c r="AN814" s="248"/>
      <c r="AO814" s="248"/>
      <c r="AP814" s="248"/>
      <c r="AQ814" s="248"/>
      <c r="AR814" s="248"/>
      <c r="AS814" s="248"/>
      <c r="AT814" s="248"/>
    </row>
    <row r="815" spans="1:46" ht="15.75" customHeight="1" x14ac:dyDescent="0.2">
      <c r="A815" s="248"/>
      <c r="B815" s="248"/>
      <c r="C815" s="248"/>
      <c r="D815" s="248"/>
      <c r="E815" s="248"/>
      <c r="F815" s="248"/>
      <c r="G815" s="248"/>
      <c r="H815" s="248"/>
      <c r="I815" s="248"/>
      <c r="J815" s="248"/>
      <c r="K815" s="248"/>
      <c r="L815" s="248"/>
      <c r="M815" s="248"/>
      <c r="N815" s="248"/>
      <c r="O815" s="248"/>
      <c r="P815" s="248"/>
      <c r="Q815" s="248"/>
      <c r="R815" s="248"/>
      <c r="S815" s="248"/>
      <c r="T815" s="248"/>
      <c r="U815" s="248"/>
      <c r="V815" s="248"/>
      <c r="W815" s="248"/>
      <c r="X815" s="248"/>
      <c r="Y815" s="248"/>
      <c r="Z815" s="248"/>
      <c r="AA815" s="248"/>
      <c r="AB815" s="248"/>
      <c r="AC815" s="248"/>
      <c r="AD815" s="248"/>
      <c r="AE815" s="248"/>
      <c r="AF815" s="248"/>
      <c r="AG815" s="248"/>
      <c r="AH815" s="248"/>
      <c r="AI815" s="248"/>
      <c r="AJ815" s="248"/>
      <c r="AK815" s="248"/>
      <c r="AL815" s="248"/>
      <c r="AM815" s="248"/>
      <c r="AN815" s="248"/>
      <c r="AO815" s="248"/>
      <c r="AP815" s="248"/>
      <c r="AQ815" s="248"/>
      <c r="AR815" s="248"/>
      <c r="AS815" s="248"/>
      <c r="AT815" s="248"/>
    </row>
    <row r="816" spans="1:46" ht="15.75" customHeight="1" x14ac:dyDescent="0.2">
      <c r="A816" s="248"/>
      <c r="B816" s="248"/>
      <c r="C816" s="248"/>
      <c r="D816" s="248"/>
      <c r="E816" s="248"/>
      <c r="F816" s="248"/>
      <c r="G816" s="248"/>
      <c r="H816" s="248"/>
      <c r="I816" s="248"/>
      <c r="J816" s="248"/>
      <c r="K816" s="248"/>
      <c r="L816" s="248"/>
      <c r="M816" s="248"/>
      <c r="N816" s="248"/>
      <c r="O816" s="248"/>
      <c r="P816" s="248"/>
      <c r="Q816" s="248"/>
      <c r="R816" s="248"/>
      <c r="S816" s="248"/>
      <c r="T816" s="248"/>
      <c r="U816" s="248"/>
      <c r="V816" s="248"/>
      <c r="W816" s="248"/>
      <c r="X816" s="248"/>
      <c r="Y816" s="248"/>
      <c r="Z816" s="248"/>
      <c r="AA816" s="248"/>
      <c r="AB816" s="248"/>
      <c r="AC816" s="248"/>
      <c r="AD816" s="248"/>
      <c r="AE816" s="248"/>
      <c r="AF816" s="248"/>
      <c r="AG816" s="248"/>
      <c r="AH816" s="248"/>
      <c r="AI816" s="248"/>
      <c r="AJ816" s="248"/>
      <c r="AK816" s="248"/>
      <c r="AL816" s="248"/>
      <c r="AM816" s="248"/>
      <c r="AN816" s="248"/>
      <c r="AO816" s="248"/>
      <c r="AP816" s="248"/>
      <c r="AQ816" s="248"/>
      <c r="AR816" s="248"/>
      <c r="AS816" s="248"/>
      <c r="AT816" s="248"/>
    </row>
    <row r="817" spans="1:46" ht="15.75" customHeight="1" x14ac:dyDescent="0.2">
      <c r="A817" s="248"/>
      <c r="B817" s="248"/>
      <c r="C817" s="248"/>
      <c r="D817" s="248"/>
      <c r="E817" s="248"/>
      <c r="F817" s="248"/>
      <c r="G817" s="248"/>
      <c r="H817" s="248"/>
      <c r="I817" s="248"/>
      <c r="J817" s="248"/>
      <c r="K817" s="248"/>
      <c r="L817" s="248"/>
      <c r="M817" s="248"/>
      <c r="N817" s="248"/>
      <c r="O817" s="248"/>
      <c r="P817" s="248"/>
      <c r="Q817" s="248"/>
      <c r="R817" s="248"/>
      <c r="S817" s="248"/>
      <c r="T817" s="248"/>
      <c r="U817" s="248"/>
      <c r="V817" s="248"/>
      <c r="W817" s="248"/>
      <c r="X817" s="248"/>
      <c r="Y817" s="248"/>
      <c r="Z817" s="248"/>
      <c r="AA817" s="248"/>
      <c r="AB817" s="248"/>
      <c r="AC817" s="248"/>
      <c r="AD817" s="248"/>
      <c r="AE817" s="248"/>
      <c r="AF817" s="248"/>
      <c r="AG817" s="248"/>
      <c r="AH817" s="248"/>
      <c r="AI817" s="248"/>
      <c r="AJ817" s="248"/>
      <c r="AK817" s="248"/>
      <c r="AL817" s="248"/>
      <c r="AM817" s="248"/>
      <c r="AN817" s="248"/>
      <c r="AO817" s="248"/>
      <c r="AP817" s="248"/>
      <c r="AQ817" s="248"/>
      <c r="AR817" s="248"/>
      <c r="AS817" s="248"/>
      <c r="AT817" s="248"/>
    </row>
    <row r="818" spans="1:46" ht="15.75" customHeight="1" x14ac:dyDescent="0.2">
      <c r="A818" s="248"/>
      <c r="B818" s="248"/>
      <c r="C818" s="248"/>
      <c r="D818" s="248"/>
      <c r="E818" s="248"/>
      <c r="F818" s="248"/>
      <c r="G818" s="248"/>
      <c r="H818" s="248"/>
      <c r="I818" s="248"/>
      <c r="J818" s="248"/>
      <c r="K818" s="248"/>
      <c r="L818" s="248"/>
      <c r="M818" s="248"/>
      <c r="N818" s="248"/>
      <c r="O818" s="248"/>
      <c r="P818" s="248"/>
      <c r="Q818" s="248"/>
      <c r="R818" s="248"/>
      <c r="S818" s="248"/>
      <c r="T818" s="248"/>
      <c r="U818" s="248"/>
      <c r="V818" s="248"/>
      <c r="W818" s="248"/>
      <c r="X818" s="248"/>
      <c r="Y818" s="248"/>
      <c r="Z818" s="248"/>
      <c r="AA818" s="248"/>
      <c r="AB818" s="248"/>
      <c r="AC818" s="248"/>
      <c r="AD818" s="248"/>
      <c r="AE818" s="248"/>
      <c r="AF818" s="248"/>
      <c r="AG818" s="248"/>
      <c r="AH818" s="248"/>
      <c r="AI818" s="248"/>
      <c r="AJ818" s="248"/>
      <c r="AK818" s="248"/>
      <c r="AL818" s="248"/>
      <c r="AM818" s="248"/>
      <c r="AN818" s="248"/>
      <c r="AO818" s="248"/>
      <c r="AP818" s="248"/>
      <c r="AQ818" s="248"/>
      <c r="AR818" s="248"/>
      <c r="AS818" s="248"/>
      <c r="AT818" s="248"/>
    </row>
    <row r="819" spans="1:46" ht="15.75" customHeight="1" x14ac:dyDescent="0.2">
      <c r="A819" s="248"/>
      <c r="B819" s="248"/>
      <c r="C819" s="248"/>
      <c r="D819" s="248"/>
      <c r="E819" s="248"/>
      <c r="F819" s="248"/>
      <c r="G819" s="248"/>
      <c r="H819" s="248"/>
      <c r="I819" s="248"/>
      <c r="J819" s="248"/>
      <c r="K819" s="248"/>
      <c r="L819" s="248"/>
      <c r="M819" s="248"/>
      <c r="N819" s="248"/>
      <c r="O819" s="248"/>
      <c r="P819" s="248"/>
      <c r="Q819" s="248"/>
      <c r="R819" s="248"/>
      <c r="S819" s="248"/>
      <c r="T819" s="248"/>
      <c r="U819" s="248"/>
      <c r="V819" s="248"/>
      <c r="W819" s="248"/>
      <c r="X819" s="248"/>
      <c r="Y819" s="248"/>
      <c r="Z819" s="248"/>
      <c r="AA819" s="248"/>
      <c r="AB819" s="248"/>
      <c r="AC819" s="248"/>
      <c r="AD819" s="248"/>
      <c r="AE819" s="248"/>
      <c r="AF819" s="248"/>
      <c r="AG819" s="248"/>
      <c r="AH819" s="248"/>
      <c r="AI819" s="248"/>
      <c r="AJ819" s="248"/>
      <c r="AK819" s="248"/>
      <c r="AL819" s="248"/>
      <c r="AM819" s="248"/>
      <c r="AN819" s="248"/>
      <c r="AO819" s="248"/>
      <c r="AP819" s="248"/>
      <c r="AQ819" s="248"/>
      <c r="AR819" s="248"/>
      <c r="AS819" s="248"/>
      <c r="AT819" s="248"/>
    </row>
    <row r="820" spans="1:46" ht="15.75" customHeight="1" x14ac:dyDescent="0.2">
      <c r="A820" s="248"/>
      <c r="B820" s="248"/>
      <c r="C820" s="248"/>
      <c r="D820" s="248"/>
      <c r="E820" s="248"/>
      <c r="F820" s="248"/>
      <c r="G820" s="248"/>
      <c r="H820" s="248"/>
      <c r="I820" s="248"/>
      <c r="J820" s="248"/>
      <c r="K820" s="248"/>
      <c r="L820" s="248"/>
      <c r="M820" s="248"/>
      <c r="N820" s="248"/>
      <c r="O820" s="248"/>
      <c r="P820" s="248"/>
      <c r="Q820" s="248"/>
      <c r="R820" s="248"/>
      <c r="S820" s="248"/>
      <c r="T820" s="248"/>
      <c r="U820" s="248"/>
      <c r="V820" s="248"/>
      <c r="W820" s="248"/>
      <c r="X820" s="248"/>
      <c r="Y820" s="248"/>
      <c r="Z820" s="248"/>
      <c r="AA820" s="248"/>
      <c r="AB820" s="248"/>
      <c r="AC820" s="248"/>
      <c r="AD820" s="248"/>
      <c r="AE820" s="248"/>
      <c r="AF820" s="248"/>
      <c r="AG820" s="248"/>
      <c r="AH820" s="248"/>
      <c r="AI820" s="248"/>
      <c r="AJ820" s="248"/>
      <c r="AK820" s="248"/>
      <c r="AL820" s="248"/>
      <c r="AM820" s="248"/>
      <c r="AN820" s="248"/>
      <c r="AO820" s="248"/>
      <c r="AP820" s="248"/>
      <c r="AQ820" s="248"/>
      <c r="AR820" s="248"/>
      <c r="AS820" s="248"/>
      <c r="AT820" s="248"/>
    </row>
    <row r="821" spans="1:46" ht="15.75" customHeight="1" x14ac:dyDescent="0.2">
      <c r="A821" s="248"/>
      <c r="B821" s="248"/>
      <c r="C821" s="248"/>
      <c r="D821" s="248"/>
      <c r="E821" s="248"/>
      <c r="F821" s="248"/>
      <c r="G821" s="248"/>
      <c r="H821" s="248"/>
      <c r="I821" s="248"/>
      <c r="J821" s="248"/>
      <c r="K821" s="248"/>
      <c r="L821" s="248"/>
      <c r="M821" s="248"/>
      <c r="N821" s="248"/>
      <c r="O821" s="248"/>
      <c r="P821" s="248"/>
      <c r="Q821" s="248"/>
      <c r="R821" s="248"/>
      <c r="S821" s="248"/>
      <c r="T821" s="248"/>
      <c r="U821" s="248"/>
      <c r="V821" s="248"/>
      <c r="W821" s="248"/>
      <c r="X821" s="248"/>
      <c r="Y821" s="248"/>
      <c r="Z821" s="248"/>
      <c r="AA821" s="248"/>
      <c r="AB821" s="248"/>
      <c r="AC821" s="248"/>
      <c r="AD821" s="248"/>
      <c r="AE821" s="248"/>
      <c r="AF821" s="248"/>
      <c r="AG821" s="248"/>
      <c r="AH821" s="248"/>
      <c r="AI821" s="248"/>
      <c r="AJ821" s="248"/>
      <c r="AK821" s="248"/>
      <c r="AL821" s="248"/>
      <c r="AM821" s="248"/>
      <c r="AN821" s="248"/>
      <c r="AO821" s="248"/>
      <c r="AP821" s="248"/>
      <c r="AQ821" s="248"/>
      <c r="AR821" s="248"/>
      <c r="AS821" s="248"/>
      <c r="AT821" s="248"/>
    </row>
    <row r="822" spans="1:46" ht="15.75" customHeight="1" x14ac:dyDescent="0.2">
      <c r="A822" s="248"/>
      <c r="B822" s="248"/>
      <c r="C822" s="248"/>
      <c r="D822" s="248"/>
      <c r="E822" s="248"/>
      <c r="F822" s="248"/>
      <c r="G822" s="248"/>
      <c r="H822" s="248"/>
      <c r="I822" s="248"/>
      <c r="J822" s="248"/>
      <c r="K822" s="248"/>
      <c r="L822" s="248"/>
      <c r="M822" s="248"/>
      <c r="N822" s="248"/>
      <c r="O822" s="248"/>
      <c r="P822" s="248"/>
      <c r="Q822" s="248"/>
      <c r="R822" s="248"/>
      <c r="S822" s="248"/>
      <c r="T822" s="248"/>
      <c r="U822" s="248"/>
      <c r="V822" s="248"/>
      <c r="W822" s="248"/>
      <c r="X822" s="248"/>
      <c r="Y822" s="248"/>
      <c r="Z822" s="248"/>
      <c r="AA822" s="248"/>
      <c r="AB822" s="248"/>
      <c r="AC822" s="248"/>
      <c r="AD822" s="248"/>
      <c r="AE822" s="248"/>
      <c r="AF822" s="248"/>
      <c r="AG822" s="248"/>
      <c r="AH822" s="248"/>
      <c r="AI822" s="248"/>
      <c r="AJ822" s="248"/>
      <c r="AK822" s="248"/>
      <c r="AL822" s="248"/>
      <c r="AM822" s="248"/>
      <c r="AN822" s="248"/>
      <c r="AO822" s="248"/>
      <c r="AP822" s="248"/>
      <c r="AQ822" s="248"/>
      <c r="AR822" s="248"/>
      <c r="AS822" s="248"/>
      <c r="AT822" s="248"/>
    </row>
    <row r="823" spans="1:46" ht="15.75" customHeight="1" x14ac:dyDescent="0.2">
      <c r="A823" s="248"/>
      <c r="B823" s="248"/>
      <c r="C823" s="248"/>
      <c r="D823" s="248"/>
      <c r="E823" s="248"/>
      <c r="F823" s="248"/>
      <c r="G823" s="248"/>
      <c r="H823" s="248"/>
      <c r="I823" s="248"/>
      <c r="J823" s="248"/>
      <c r="K823" s="248"/>
      <c r="L823" s="248"/>
      <c r="M823" s="248"/>
      <c r="N823" s="248"/>
      <c r="O823" s="248"/>
      <c r="P823" s="248"/>
      <c r="Q823" s="248"/>
      <c r="R823" s="248"/>
      <c r="S823" s="248"/>
      <c r="T823" s="248"/>
      <c r="U823" s="248"/>
      <c r="V823" s="248"/>
      <c r="W823" s="248"/>
      <c r="X823" s="248"/>
      <c r="Y823" s="248"/>
      <c r="Z823" s="248"/>
      <c r="AA823" s="248"/>
      <c r="AB823" s="248"/>
      <c r="AC823" s="248"/>
      <c r="AD823" s="248"/>
      <c r="AE823" s="248"/>
      <c r="AF823" s="248"/>
      <c r="AG823" s="248"/>
      <c r="AH823" s="248"/>
      <c r="AI823" s="248"/>
      <c r="AJ823" s="248"/>
      <c r="AK823" s="248"/>
      <c r="AL823" s="248"/>
      <c r="AM823" s="248"/>
      <c r="AN823" s="248"/>
      <c r="AO823" s="248"/>
      <c r="AP823" s="248"/>
      <c r="AQ823" s="248"/>
      <c r="AR823" s="248"/>
      <c r="AS823" s="248"/>
      <c r="AT823" s="248"/>
    </row>
    <row r="824" spans="1:46" ht="15.75" customHeight="1" x14ac:dyDescent="0.2">
      <c r="A824" s="248"/>
      <c r="B824" s="248"/>
      <c r="C824" s="248"/>
      <c r="D824" s="248"/>
      <c r="E824" s="248"/>
      <c r="F824" s="248"/>
      <c r="G824" s="248"/>
      <c r="H824" s="248"/>
      <c r="I824" s="248"/>
      <c r="J824" s="248"/>
      <c r="K824" s="248"/>
      <c r="L824" s="248"/>
      <c r="M824" s="248"/>
      <c r="N824" s="248"/>
      <c r="O824" s="248"/>
      <c r="P824" s="248"/>
      <c r="Q824" s="248"/>
      <c r="R824" s="248"/>
      <c r="S824" s="248"/>
      <c r="T824" s="248"/>
      <c r="U824" s="248"/>
      <c r="V824" s="248"/>
      <c r="W824" s="248"/>
      <c r="X824" s="248"/>
      <c r="Y824" s="248"/>
      <c r="Z824" s="248"/>
      <c r="AA824" s="248"/>
      <c r="AB824" s="248"/>
      <c r="AC824" s="248"/>
      <c r="AD824" s="248"/>
      <c r="AE824" s="248"/>
      <c r="AF824" s="248"/>
      <c r="AG824" s="248"/>
      <c r="AH824" s="248"/>
      <c r="AI824" s="248"/>
      <c r="AJ824" s="248"/>
      <c r="AK824" s="248"/>
      <c r="AL824" s="248"/>
      <c r="AM824" s="248"/>
      <c r="AN824" s="248"/>
      <c r="AO824" s="248"/>
      <c r="AP824" s="248"/>
      <c r="AQ824" s="248"/>
      <c r="AR824" s="248"/>
      <c r="AS824" s="248"/>
      <c r="AT824" s="248"/>
    </row>
    <row r="825" spans="1:46" ht="15.75" customHeight="1" x14ac:dyDescent="0.2">
      <c r="A825" s="248"/>
      <c r="B825" s="248"/>
      <c r="C825" s="248"/>
      <c r="D825" s="248"/>
      <c r="E825" s="248"/>
      <c r="F825" s="248"/>
      <c r="G825" s="248"/>
      <c r="H825" s="248"/>
      <c r="I825" s="248"/>
      <c r="J825" s="248"/>
      <c r="K825" s="248"/>
      <c r="L825" s="248"/>
      <c r="M825" s="248"/>
      <c r="N825" s="248"/>
      <c r="O825" s="248"/>
      <c r="P825" s="248"/>
      <c r="Q825" s="248"/>
      <c r="R825" s="248"/>
      <c r="S825" s="248"/>
      <c r="T825" s="248"/>
      <c r="U825" s="248"/>
      <c r="V825" s="248"/>
      <c r="W825" s="248"/>
      <c r="X825" s="248"/>
      <c r="Y825" s="248"/>
      <c r="Z825" s="248"/>
      <c r="AA825" s="248"/>
      <c r="AB825" s="248"/>
      <c r="AC825" s="248"/>
      <c r="AD825" s="248"/>
      <c r="AE825" s="248"/>
      <c r="AF825" s="248"/>
      <c r="AG825" s="248"/>
      <c r="AH825" s="248"/>
      <c r="AI825" s="248"/>
      <c r="AJ825" s="248"/>
      <c r="AK825" s="248"/>
      <c r="AL825" s="248"/>
      <c r="AM825" s="248"/>
      <c r="AN825" s="248"/>
      <c r="AO825" s="248"/>
      <c r="AP825" s="248"/>
      <c r="AQ825" s="248"/>
      <c r="AR825" s="248"/>
      <c r="AS825" s="248"/>
      <c r="AT825" s="248"/>
    </row>
    <row r="826" spans="1:46" ht="15.75" customHeight="1" x14ac:dyDescent="0.2">
      <c r="A826" s="248"/>
      <c r="B826" s="248"/>
      <c r="C826" s="248"/>
      <c r="D826" s="248"/>
      <c r="E826" s="248"/>
      <c r="F826" s="248"/>
      <c r="G826" s="248"/>
      <c r="H826" s="248"/>
      <c r="I826" s="248"/>
      <c r="J826" s="248"/>
      <c r="K826" s="248"/>
      <c r="L826" s="248"/>
      <c r="M826" s="248"/>
      <c r="N826" s="248"/>
      <c r="O826" s="248"/>
      <c r="P826" s="248"/>
      <c r="Q826" s="248"/>
      <c r="R826" s="248"/>
      <c r="S826" s="248"/>
      <c r="T826" s="248"/>
      <c r="U826" s="248"/>
      <c r="V826" s="248"/>
      <c r="W826" s="248"/>
      <c r="X826" s="248"/>
      <c r="Y826" s="248"/>
      <c r="Z826" s="248"/>
      <c r="AA826" s="248"/>
      <c r="AB826" s="248"/>
      <c r="AC826" s="248"/>
      <c r="AD826" s="248"/>
      <c r="AE826" s="248"/>
      <c r="AF826" s="248"/>
      <c r="AG826" s="248"/>
      <c r="AH826" s="248"/>
      <c r="AI826" s="248"/>
      <c r="AJ826" s="248"/>
      <c r="AK826" s="248"/>
      <c r="AL826" s="248"/>
      <c r="AM826" s="248"/>
      <c r="AN826" s="248"/>
      <c r="AO826" s="248"/>
      <c r="AP826" s="248"/>
      <c r="AQ826" s="248"/>
      <c r="AR826" s="248"/>
      <c r="AS826" s="248"/>
      <c r="AT826" s="248"/>
    </row>
    <row r="827" spans="1:46" ht="15.75" customHeight="1" x14ac:dyDescent="0.2">
      <c r="A827" s="248"/>
      <c r="B827" s="248"/>
      <c r="C827" s="248"/>
      <c r="D827" s="248"/>
      <c r="E827" s="248"/>
      <c r="F827" s="248"/>
      <c r="G827" s="248"/>
      <c r="H827" s="248"/>
      <c r="I827" s="248"/>
      <c r="J827" s="248"/>
      <c r="K827" s="248"/>
      <c r="L827" s="248"/>
      <c r="M827" s="248"/>
      <c r="N827" s="248"/>
      <c r="O827" s="248"/>
      <c r="P827" s="248"/>
      <c r="Q827" s="248"/>
      <c r="R827" s="248"/>
      <c r="S827" s="248"/>
      <c r="T827" s="248"/>
      <c r="U827" s="248"/>
      <c r="V827" s="248"/>
      <c r="W827" s="248"/>
      <c r="X827" s="248"/>
      <c r="Y827" s="248"/>
      <c r="Z827" s="248"/>
      <c r="AA827" s="248"/>
      <c r="AB827" s="248"/>
      <c r="AC827" s="248"/>
      <c r="AD827" s="248"/>
      <c r="AE827" s="248"/>
      <c r="AF827" s="248"/>
      <c r="AG827" s="248"/>
      <c r="AH827" s="248"/>
      <c r="AI827" s="248"/>
      <c r="AJ827" s="248"/>
      <c r="AK827" s="248"/>
      <c r="AL827" s="248"/>
      <c r="AM827" s="248"/>
      <c r="AN827" s="248"/>
      <c r="AO827" s="248"/>
      <c r="AP827" s="248"/>
      <c r="AQ827" s="248"/>
      <c r="AR827" s="248"/>
      <c r="AS827" s="248"/>
      <c r="AT827" s="248"/>
    </row>
    <row r="828" spans="1:46" ht="15.75" customHeight="1" x14ac:dyDescent="0.2">
      <c r="A828" s="248"/>
      <c r="B828" s="248"/>
      <c r="C828" s="248"/>
      <c r="D828" s="248"/>
      <c r="E828" s="248"/>
      <c r="F828" s="248"/>
      <c r="G828" s="248"/>
      <c r="H828" s="248"/>
      <c r="I828" s="248"/>
      <c r="J828" s="248"/>
      <c r="K828" s="248"/>
      <c r="L828" s="248"/>
      <c r="M828" s="248"/>
      <c r="N828" s="248"/>
      <c r="O828" s="248"/>
      <c r="P828" s="248"/>
      <c r="Q828" s="248"/>
      <c r="R828" s="248"/>
      <c r="S828" s="248"/>
      <c r="T828" s="248"/>
      <c r="U828" s="248"/>
      <c r="V828" s="248"/>
      <c r="W828" s="248"/>
      <c r="X828" s="248"/>
      <c r="Y828" s="248"/>
      <c r="Z828" s="248"/>
      <c r="AA828" s="248"/>
      <c r="AB828" s="248"/>
      <c r="AC828" s="248"/>
      <c r="AD828" s="248"/>
      <c r="AE828" s="248"/>
      <c r="AF828" s="248"/>
      <c r="AG828" s="248"/>
      <c r="AH828" s="248"/>
      <c r="AI828" s="248"/>
      <c r="AJ828" s="248"/>
      <c r="AK828" s="248"/>
      <c r="AL828" s="248"/>
      <c r="AM828" s="248"/>
      <c r="AN828" s="248"/>
      <c r="AO828" s="248"/>
      <c r="AP828" s="248"/>
      <c r="AQ828" s="248"/>
      <c r="AR828" s="248"/>
      <c r="AS828" s="248"/>
      <c r="AT828" s="248"/>
    </row>
    <row r="829" spans="1:46" ht="15.75" customHeight="1" x14ac:dyDescent="0.2">
      <c r="A829" s="248"/>
      <c r="B829" s="248"/>
      <c r="C829" s="248"/>
      <c r="D829" s="248"/>
      <c r="E829" s="248"/>
      <c r="F829" s="248"/>
      <c r="G829" s="248"/>
      <c r="H829" s="248"/>
      <c r="I829" s="248"/>
      <c r="J829" s="248"/>
      <c r="K829" s="248"/>
      <c r="L829" s="248"/>
      <c r="M829" s="248"/>
      <c r="N829" s="248"/>
      <c r="O829" s="248"/>
      <c r="P829" s="248"/>
      <c r="Q829" s="248"/>
      <c r="R829" s="248"/>
      <c r="S829" s="248"/>
      <c r="T829" s="248"/>
      <c r="U829" s="248"/>
      <c r="V829" s="248"/>
      <c r="W829" s="248"/>
      <c r="X829" s="248"/>
      <c r="Y829" s="248"/>
      <c r="Z829" s="248"/>
      <c r="AA829" s="248"/>
      <c r="AB829" s="248"/>
      <c r="AC829" s="248"/>
      <c r="AD829" s="248"/>
      <c r="AE829" s="248"/>
      <c r="AF829" s="248"/>
      <c r="AG829" s="248"/>
      <c r="AH829" s="248"/>
      <c r="AI829" s="248"/>
      <c r="AJ829" s="248"/>
      <c r="AK829" s="248"/>
      <c r="AL829" s="248"/>
      <c r="AM829" s="248"/>
      <c r="AN829" s="248"/>
      <c r="AO829" s="248"/>
      <c r="AP829" s="248"/>
      <c r="AQ829" s="248"/>
      <c r="AR829" s="248"/>
      <c r="AS829" s="248"/>
      <c r="AT829" s="248"/>
    </row>
    <row r="830" spans="1:46" ht="15.75" customHeight="1" x14ac:dyDescent="0.2">
      <c r="A830" s="248"/>
      <c r="B830" s="248"/>
      <c r="C830" s="248"/>
      <c r="D830" s="248"/>
      <c r="E830" s="248"/>
      <c r="F830" s="248"/>
      <c r="G830" s="248"/>
      <c r="H830" s="248"/>
      <c r="I830" s="248"/>
      <c r="J830" s="248"/>
      <c r="K830" s="248"/>
      <c r="L830" s="248"/>
      <c r="M830" s="248"/>
      <c r="N830" s="248"/>
      <c r="O830" s="248"/>
      <c r="P830" s="248"/>
      <c r="Q830" s="248"/>
      <c r="R830" s="248"/>
      <c r="S830" s="248"/>
      <c r="T830" s="248"/>
      <c r="U830" s="248"/>
      <c r="V830" s="248"/>
      <c r="W830" s="248"/>
      <c r="X830" s="248"/>
      <c r="Y830" s="248"/>
      <c r="Z830" s="248"/>
      <c r="AA830" s="248"/>
      <c r="AB830" s="248"/>
      <c r="AC830" s="248"/>
      <c r="AD830" s="248"/>
      <c r="AE830" s="248"/>
      <c r="AF830" s="248"/>
      <c r="AG830" s="248"/>
      <c r="AH830" s="248"/>
      <c r="AI830" s="248"/>
      <c r="AJ830" s="248"/>
      <c r="AK830" s="248"/>
      <c r="AL830" s="248"/>
      <c r="AM830" s="248"/>
      <c r="AN830" s="248"/>
      <c r="AO830" s="248"/>
      <c r="AP830" s="248"/>
      <c r="AQ830" s="248"/>
      <c r="AR830" s="248"/>
      <c r="AS830" s="248"/>
      <c r="AT830" s="248"/>
    </row>
    <row r="831" spans="1:46" ht="15.75" customHeight="1" x14ac:dyDescent="0.2">
      <c r="A831" s="248"/>
      <c r="B831" s="248"/>
      <c r="C831" s="248"/>
      <c r="D831" s="248"/>
      <c r="E831" s="248"/>
      <c r="F831" s="248"/>
      <c r="G831" s="248"/>
      <c r="H831" s="248"/>
      <c r="I831" s="248"/>
      <c r="J831" s="248"/>
      <c r="K831" s="248"/>
      <c r="L831" s="248"/>
      <c r="M831" s="248"/>
      <c r="N831" s="248"/>
      <c r="O831" s="248"/>
      <c r="P831" s="248"/>
      <c r="Q831" s="248"/>
      <c r="R831" s="248"/>
      <c r="S831" s="248"/>
      <c r="T831" s="248"/>
      <c r="U831" s="248"/>
      <c r="V831" s="248"/>
      <c r="W831" s="248"/>
      <c r="X831" s="248"/>
      <c r="Y831" s="248"/>
      <c r="Z831" s="248"/>
      <c r="AA831" s="248"/>
      <c r="AB831" s="248"/>
      <c r="AC831" s="248"/>
      <c r="AD831" s="248"/>
      <c r="AE831" s="248"/>
      <c r="AF831" s="248"/>
      <c r="AG831" s="248"/>
      <c r="AH831" s="248"/>
      <c r="AI831" s="248"/>
      <c r="AJ831" s="248"/>
      <c r="AK831" s="248"/>
      <c r="AL831" s="248"/>
      <c r="AM831" s="248"/>
      <c r="AN831" s="248"/>
      <c r="AO831" s="248"/>
      <c r="AP831" s="248"/>
      <c r="AQ831" s="248"/>
      <c r="AR831" s="248"/>
      <c r="AS831" s="248"/>
      <c r="AT831" s="248"/>
    </row>
    <row r="832" spans="1:46" ht="15.75" customHeight="1" x14ac:dyDescent="0.2">
      <c r="A832" s="248"/>
      <c r="B832" s="248"/>
      <c r="C832" s="248"/>
      <c r="D832" s="248"/>
      <c r="E832" s="248"/>
      <c r="F832" s="248"/>
      <c r="G832" s="248"/>
      <c r="H832" s="248"/>
      <c r="I832" s="248"/>
      <c r="J832" s="248"/>
      <c r="K832" s="248"/>
      <c r="L832" s="248"/>
      <c r="M832" s="248"/>
      <c r="N832" s="248"/>
      <c r="O832" s="248"/>
      <c r="P832" s="248"/>
      <c r="Q832" s="248"/>
      <c r="R832" s="248"/>
      <c r="S832" s="248"/>
      <c r="T832" s="248"/>
      <c r="U832" s="248"/>
      <c r="V832" s="248"/>
      <c r="W832" s="248"/>
      <c r="X832" s="248"/>
      <c r="Y832" s="248"/>
      <c r="Z832" s="248"/>
      <c r="AA832" s="248"/>
      <c r="AB832" s="248"/>
      <c r="AC832" s="248"/>
      <c r="AD832" s="248"/>
      <c r="AE832" s="248"/>
      <c r="AF832" s="248"/>
      <c r="AG832" s="248"/>
      <c r="AH832" s="248"/>
      <c r="AI832" s="248"/>
      <c r="AJ832" s="248"/>
      <c r="AK832" s="248"/>
      <c r="AL832" s="248"/>
      <c r="AM832" s="248"/>
      <c r="AN832" s="248"/>
      <c r="AO832" s="248"/>
      <c r="AP832" s="248"/>
      <c r="AQ832" s="248"/>
      <c r="AR832" s="248"/>
      <c r="AS832" s="248"/>
      <c r="AT832" s="248"/>
    </row>
    <row r="833" spans="1:46" ht="15.75" customHeight="1" x14ac:dyDescent="0.2">
      <c r="A833" s="248"/>
      <c r="B833" s="248"/>
      <c r="C833" s="248"/>
      <c r="D833" s="248"/>
      <c r="E833" s="248"/>
      <c r="F833" s="248"/>
      <c r="G833" s="248"/>
      <c r="H833" s="248"/>
      <c r="I833" s="248"/>
      <c r="J833" s="248"/>
      <c r="K833" s="248"/>
      <c r="L833" s="248"/>
      <c r="M833" s="248"/>
      <c r="N833" s="248"/>
      <c r="O833" s="248"/>
      <c r="P833" s="248"/>
      <c r="Q833" s="248"/>
      <c r="R833" s="248"/>
      <c r="S833" s="248"/>
      <c r="T833" s="248"/>
      <c r="U833" s="248"/>
      <c r="V833" s="248"/>
      <c r="W833" s="248"/>
      <c r="X833" s="248"/>
      <c r="Y833" s="248"/>
      <c r="Z833" s="248"/>
      <c r="AA833" s="248"/>
      <c r="AB833" s="248"/>
      <c r="AC833" s="248"/>
      <c r="AD833" s="248"/>
      <c r="AE833" s="248"/>
      <c r="AF833" s="248"/>
      <c r="AG833" s="248"/>
      <c r="AH833" s="248"/>
      <c r="AI833" s="248"/>
      <c r="AJ833" s="248"/>
      <c r="AK833" s="248"/>
      <c r="AL833" s="248"/>
      <c r="AM833" s="248"/>
      <c r="AN833" s="248"/>
      <c r="AO833" s="248"/>
      <c r="AP833" s="248"/>
      <c r="AQ833" s="248"/>
      <c r="AR833" s="248"/>
      <c r="AS833" s="248"/>
      <c r="AT833" s="248"/>
    </row>
    <row r="834" spans="1:46" ht="15.75" customHeight="1" x14ac:dyDescent="0.2">
      <c r="A834" s="248"/>
      <c r="B834" s="248"/>
      <c r="C834" s="248"/>
      <c r="D834" s="248"/>
      <c r="E834" s="248"/>
      <c r="F834" s="248"/>
      <c r="G834" s="248"/>
      <c r="H834" s="248"/>
      <c r="I834" s="248"/>
      <c r="J834" s="248"/>
      <c r="K834" s="248"/>
      <c r="L834" s="248"/>
      <c r="M834" s="248"/>
      <c r="N834" s="248"/>
      <c r="O834" s="248"/>
      <c r="P834" s="248"/>
      <c r="Q834" s="248"/>
      <c r="R834" s="248"/>
      <c r="S834" s="248"/>
      <c r="T834" s="248"/>
      <c r="U834" s="248"/>
      <c r="V834" s="248"/>
      <c r="W834" s="248"/>
      <c r="X834" s="248"/>
      <c r="Y834" s="248"/>
      <c r="Z834" s="248"/>
      <c r="AA834" s="248"/>
      <c r="AB834" s="248"/>
      <c r="AC834" s="248"/>
      <c r="AD834" s="248"/>
      <c r="AE834" s="248"/>
      <c r="AF834" s="248"/>
      <c r="AG834" s="248"/>
      <c r="AH834" s="248"/>
      <c r="AI834" s="248"/>
      <c r="AJ834" s="248"/>
      <c r="AK834" s="248"/>
      <c r="AL834" s="248"/>
      <c r="AM834" s="248"/>
      <c r="AN834" s="248"/>
      <c r="AO834" s="248"/>
      <c r="AP834" s="248"/>
      <c r="AQ834" s="248"/>
      <c r="AR834" s="248"/>
      <c r="AS834" s="248"/>
      <c r="AT834" s="248"/>
    </row>
    <row r="835" spans="1:46" ht="15.75" customHeight="1" x14ac:dyDescent="0.2">
      <c r="A835" s="248"/>
      <c r="B835" s="248"/>
      <c r="C835" s="248"/>
      <c r="D835" s="248"/>
      <c r="E835" s="248"/>
      <c r="F835" s="248"/>
      <c r="G835" s="248"/>
      <c r="H835" s="248"/>
      <c r="I835" s="248"/>
      <c r="J835" s="248"/>
      <c r="K835" s="248"/>
      <c r="L835" s="248"/>
      <c r="M835" s="248"/>
      <c r="N835" s="248"/>
      <c r="O835" s="248"/>
      <c r="P835" s="248"/>
      <c r="Q835" s="248"/>
      <c r="R835" s="248"/>
      <c r="S835" s="248"/>
      <c r="T835" s="248"/>
      <c r="U835" s="248"/>
      <c r="V835" s="248"/>
      <c r="W835" s="248"/>
      <c r="X835" s="248"/>
      <c r="Y835" s="248"/>
      <c r="Z835" s="248"/>
      <c r="AA835" s="248"/>
      <c r="AB835" s="248"/>
      <c r="AC835" s="248"/>
      <c r="AD835" s="248"/>
      <c r="AE835" s="248"/>
      <c r="AF835" s="248"/>
      <c r="AG835" s="248"/>
      <c r="AH835" s="248"/>
      <c r="AI835" s="248"/>
      <c r="AJ835" s="248"/>
      <c r="AK835" s="248"/>
      <c r="AL835" s="248"/>
      <c r="AM835" s="248"/>
      <c r="AN835" s="248"/>
      <c r="AO835" s="248"/>
      <c r="AP835" s="248"/>
      <c r="AQ835" s="248"/>
      <c r="AR835" s="248"/>
      <c r="AS835" s="248"/>
      <c r="AT835" s="248"/>
    </row>
    <row r="836" spans="1:46" ht="15.75" customHeight="1" x14ac:dyDescent="0.2">
      <c r="A836" s="248"/>
      <c r="B836" s="248"/>
      <c r="C836" s="248"/>
      <c r="D836" s="248"/>
      <c r="E836" s="248"/>
      <c r="F836" s="248"/>
      <c r="G836" s="248"/>
      <c r="H836" s="248"/>
      <c r="I836" s="248"/>
      <c r="J836" s="248"/>
      <c r="K836" s="248"/>
      <c r="L836" s="248"/>
      <c r="M836" s="248"/>
      <c r="N836" s="248"/>
      <c r="O836" s="248"/>
      <c r="P836" s="248"/>
      <c r="Q836" s="248"/>
      <c r="R836" s="248"/>
      <c r="S836" s="248"/>
      <c r="T836" s="248"/>
      <c r="U836" s="248"/>
      <c r="V836" s="248"/>
      <c r="W836" s="248"/>
      <c r="X836" s="248"/>
      <c r="Y836" s="248"/>
      <c r="Z836" s="248"/>
      <c r="AA836" s="248"/>
      <c r="AB836" s="248"/>
      <c r="AC836" s="248"/>
      <c r="AD836" s="248"/>
      <c r="AE836" s="248"/>
      <c r="AF836" s="248"/>
      <c r="AG836" s="248"/>
      <c r="AH836" s="248"/>
      <c r="AI836" s="248"/>
      <c r="AJ836" s="248"/>
      <c r="AK836" s="248"/>
      <c r="AL836" s="248"/>
      <c r="AM836" s="248"/>
      <c r="AN836" s="248"/>
      <c r="AO836" s="248"/>
      <c r="AP836" s="248"/>
      <c r="AQ836" s="248"/>
      <c r="AR836" s="248"/>
      <c r="AS836" s="248"/>
      <c r="AT836" s="248"/>
    </row>
    <row r="837" spans="1:46" ht="15.75" customHeight="1" x14ac:dyDescent="0.2">
      <c r="A837" s="248"/>
      <c r="B837" s="248"/>
      <c r="C837" s="248"/>
      <c r="D837" s="248"/>
      <c r="E837" s="248"/>
      <c r="F837" s="248"/>
      <c r="G837" s="248"/>
      <c r="H837" s="248"/>
      <c r="I837" s="248"/>
      <c r="J837" s="248"/>
      <c r="K837" s="248"/>
      <c r="L837" s="248"/>
      <c r="M837" s="248"/>
      <c r="N837" s="248"/>
      <c r="O837" s="248"/>
      <c r="P837" s="248"/>
      <c r="Q837" s="248"/>
      <c r="R837" s="248"/>
      <c r="S837" s="248"/>
      <c r="T837" s="248"/>
      <c r="U837" s="248"/>
      <c r="V837" s="248"/>
      <c r="W837" s="248"/>
      <c r="X837" s="248"/>
      <c r="Y837" s="248"/>
      <c r="Z837" s="248"/>
      <c r="AA837" s="248"/>
      <c r="AB837" s="248"/>
      <c r="AC837" s="248"/>
      <c r="AD837" s="248"/>
      <c r="AE837" s="248"/>
      <c r="AF837" s="248"/>
      <c r="AG837" s="248"/>
      <c r="AH837" s="248"/>
      <c r="AI837" s="248"/>
      <c r="AJ837" s="248"/>
      <c r="AK837" s="248"/>
      <c r="AL837" s="248"/>
      <c r="AM837" s="248"/>
      <c r="AN837" s="248"/>
      <c r="AO837" s="248"/>
      <c r="AP837" s="248"/>
      <c r="AQ837" s="248"/>
      <c r="AR837" s="248"/>
      <c r="AS837" s="248"/>
      <c r="AT837" s="248"/>
    </row>
    <row r="838" spans="1:46" ht="15.75" customHeight="1" x14ac:dyDescent="0.2">
      <c r="A838" s="248"/>
      <c r="B838" s="248"/>
      <c r="C838" s="248"/>
      <c r="D838" s="248"/>
      <c r="E838" s="248"/>
      <c r="F838" s="248"/>
      <c r="G838" s="248"/>
      <c r="H838" s="248"/>
      <c r="I838" s="248"/>
      <c r="J838" s="248"/>
      <c r="K838" s="248"/>
      <c r="L838" s="248"/>
      <c r="M838" s="248"/>
      <c r="N838" s="248"/>
      <c r="O838" s="248"/>
      <c r="P838" s="248"/>
      <c r="Q838" s="248"/>
      <c r="R838" s="248"/>
      <c r="S838" s="248"/>
      <c r="T838" s="248"/>
      <c r="U838" s="248"/>
      <c r="V838" s="248"/>
      <c r="W838" s="248"/>
      <c r="X838" s="248"/>
      <c r="Y838" s="248"/>
      <c r="Z838" s="248"/>
      <c r="AA838" s="248"/>
      <c r="AB838" s="248"/>
      <c r="AC838" s="248"/>
      <c r="AD838" s="248"/>
      <c r="AE838" s="248"/>
      <c r="AF838" s="248"/>
      <c r="AG838" s="248"/>
      <c r="AH838" s="248"/>
      <c r="AI838" s="248"/>
      <c r="AJ838" s="248"/>
      <c r="AK838" s="248"/>
      <c r="AL838" s="248"/>
      <c r="AM838" s="248"/>
      <c r="AN838" s="248"/>
      <c r="AO838" s="248"/>
      <c r="AP838" s="248"/>
      <c r="AQ838" s="248"/>
      <c r="AR838" s="248"/>
      <c r="AS838" s="248"/>
      <c r="AT838" s="248"/>
    </row>
    <row r="839" spans="1:46" ht="15.75" customHeight="1" x14ac:dyDescent="0.2">
      <c r="A839" s="248"/>
      <c r="B839" s="248"/>
      <c r="C839" s="248"/>
      <c r="D839" s="248"/>
      <c r="E839" s="248"/>
      <c r="F839" s="248"/>
      <c r="G839" s="248"/>
      <c r="H839" s="248"/>
      <c r="I839" s="248"/>
      <c r="J839" s="248"/>
      <c r="K839" s="248"/>
      <c r="L839" s="248"/>
      <c r="M839" s="248"/>
      <c r="N839" s="248"/>
      <c r="O839" s="248"/>
      <c r="P839" s="248"/>
      <c r="Q839" s="248"/>
      <c r="R839" s="248"/>
      <c r="S839" s="248"/>
      <c r="T839" s="248"/>
      <c r="U839" s="248"/>
      <c r="V839" s="248"/>
      <c r="W839" s="248"/>
      <c r="X839" s="248"/>
      <c r="Y839" s="248"/>
      <c r="Z839" s="248"/>
      <c r="AA839" s="248"/>
      <c r="AB839" s="248"/>
      <c r="AC839" s="248"/>
      <c r="AD839" s="248"/>
      <c r="AE839" s="248"/>
      <c r="AF839" s="248"/>
      <c r="AG839" s="248"/>
      <c r="AH839" s="248"/>
      <c r="AI839" s="248"/>
      <c r="AJ839" s="248"/>
      <c r="AK839" s="248"/>
      <c r="AL839" s="248"/>
      <c r="AM839" s="248"/>
      <c r="AN839" s="248"/>
      <c r="AO839" s="248"/>
      <c r="AP839" s="248"/>
      <c r="AQ839" s="248"/>
      <c r="AR839" s="248"/>
      <c r="AS839" s="248"/>
      <c r="AT839" s="248"/>
    </row>
    <row r="840" spans="1:46" ht="15.75" customHeight="1" x14ac:dyDescent="0.2">
      <c r="A840" s="248"/>
      <c r="B840" s="248"/>
      <c r="C840" s="248"/>
      <c r="D840" s="248"/>
      <c r="E840" s="248"/>
      <c r="F840" s="248"/>
      <c r="G840" s="248"/>
      <c r="H840" s="248"/>
      <c r="I840" s="248"/>
      <c r="J840" s="248"/>
      <c r="K840" s="248"/>
      <c r="L840" s="248"/>
      <c r="M840" s="248"/>
      <c r="N840" s="248"/>
      <c r="O840" s="248"/>
      <c r="P840" s="248"/>
      <c r="Q840" s="248"/>
      <c r="R840" s="248"/>
      <c r="S840" s="248"/>
      <c r="T840" s="248"/>
      <c r="U840" s="248"/>
      <c r="V840" s="248"/>
      <c r="W840" s="248"/>
      <c r="X840" s="248"/>
      <c r="Y840" s="248"/>
      <c r="Z840" s="248"/>
      <c r="AA840" s="248"/>
      <c r="AB840" s="248"/>
      <c r="AC840" s="248"/>
      <c r="AD840" s="248"/>
      <c r="AE840" s="248"/>
      <c r="AF840" s="248"/>
      <c r="AG840" s="248"/>
      <c r="AH840" s="248"/>
      <c r="AI840" s="248"/>
      <c r="AJ840" s="248"/>
      <c r="AK840" s="248"/>
      <c r="AL840" s="248"/>
      <c r="AM840" s="248"/>
      <c r="AN840" s="248"/>
      <c r="AO840" s="248"/>
      <c r="AP840" s="248"/>
      <c r="AQ840" s="248"/>
      <c r="AR840" s="248"/>
      <c r="AS840" s="248"/>
      <c r="AT840" s="248"/>
    </row>
    <row r="841" spans="1:46" ht="15.75" customHeight="1" x14ac:dyDescent="0.2">
      <c r="A841" s="248"/>
      <c r="B841" s="248"/>
      <c r="C841" s="248"/>
      <c r="D841" s="248"/>
      <c r="E841" s="248"/>
      <c r="F841" s="248"/>
      <c r="G841" s="248"/>
      <c r="H841" s="248"/>
      <c r="I841" s="248"/>
      <c r="J841" s="248"/>
      <c r="K841" s="248"/>
      <c r="L841" s="248"/>
      <c r="M841" s="248"/>
      <c r="N841" s="248"/>
      <c r="O841" s="248"/>
      <c r="P841" s="248"/>
      <c r="Q841" s="248"/>
      <c r="R841" s="248"/>
      <c r="S841" s="248"/>
      <c r="T841" s="248"/>
      <c r="U841" s="248"/>
      <c r="V841" s="248"/>
      <c r="W841" s="248"/>
      <c r="X841" s="248"/>
      <c r="Y841" s="248"/>
      <c r="Z841" s="248"/>
      <c r="AA841" s="248"/>
      <c r="AB841" s="248"/>
      <c r="AC841" s="248"/>
      <c r="AD841" s="248"/>
      <c r="AE841" s="248"/>
      <c r="AF841" s="248"/>
      <c r="AG841" s="248"/>
      <c r="AH841" s="248"/>
      <c r="AI841" s="248"/>
      <c r="AJ841" s="248"/>
      <c r="AK841" s="248"/>
      <c r="AL841" s="248"/>
      <c r="AM841" s="248"/>
      <c r="AN841" s="248"/>
      <c r="AO841" s="248"/>
      <c r="AP841" s="248"/>
      <c r="AQ841" s="248"/>
      <c r="AR841" s="248"/>
      <c r="AS841" s="248"/>
      <c r="AT841" s="248"/>
    </row>
    <row r="842" spans="1:46" ht="15.75" customHeight="1" x14ac:dyDescent="0.2">
      <c r="A842" s="248"/>
      <c r="B842" s="248"/>
      <c r="C842" s="248"/>
      <c r="D842" s="248"/>
      <c r="E842" s="248"/>
      <c r="F842" s="248"/>
      <c r="G842" s="248"/>
      <c r="H842" s="248"/>
      <c r="I842" s="248"/>
      <c r="J842" s="248"/>
      <c r="K842" s="248"/>
      <c r="L842" s="248"/>
      <c r="M842" s="248"/>
      <c r="N842" s="248"/>
      <c r="O842" s="248"/>
      <c r="P842" s="248"/>
      <c r="Q842" s="248"/>
      <c r="R842" s="248"/>
      <c r="S842" s="248"/>
      <c r="T842" s="248"/>
      <c r="U842" s="248"/>
      <c r="V842" s="248"/>
      <c r="W842" s="248"/>
      <c r="X842" s="248"/>
      <c r="Y842" s="248"/>
      <c r="Z842" s="248"/>
      <c r="AA842" s="248"/>
      <c r="AB842" s="248"/>
      <c r="AC842" s="248"/>
      <c r="AD842" s="248"/>
      <c r="AE842" s="248"/>
      <c r="AF842" s="248"/>
      <c r="AG842" s="248"/>
      <c r="AH842" s="248"/>
      <c r="AI842" s="248"/>
      <c r="AJ842" s="248"/>
      <c r="AK842" s="248"/>
      <c r="AL842" s="248"/>
      <c r="AM842" s="248"/>
      <c r="AN842" s="248"/>
      <c r="AO842" s="248"/>
      <c r="AP842" s="248"/>
      <c r="AQ842" s="248"/>
      <c r="AR842" s="248"/>
      <c r="AS842" s="248"/>
      <c r="AT842" s="248"/>
    </row>
    <row r="843" spans="1:46" ht="15.75" customHeight="1" x14ac:dyDescent="0.2">
      <c r="A843" s="248"/>
      <c r="B843" s="248"/>
      <c r="C843" s="248"/>
      <c r="D843" s="248"/>
      <c r="E843" s="248"/>
      <c r="F843" s="248"/>
      <c r="G843" s="248"/>
      <c r="H843" s="248"/>
      <c r="I843" s="248"/>
      <c r="J843" s="248"/>
      <c r="K843" s="248"/>
      <c r="L843" s="248"/>
      <c r="M843" s="248"/>
      <c r="N843" s="248"/>
      <c r="O843" s="248"/>
      <c r="P843" s="248"/>
      <c r="Q843" s="248"/>
      <c r="R843" s="248"/>
      <c r="S843" s="248"/>
      <c r="T843" s="248"/>
      <c r="U843" s="248"/>
      <c r="V843" s="248"/>
      <c r="W843" s="248"/>
      <c r="X843" s="248"/>
      <c r="Y843" s="248"/>
      <c r="Z843" s="248"/>
      <c r="AA843" s="248"/>
      <c r="AB843" s="248"/>
      <c r="AC843" s="248"/>
      <c r="AD843" s="248"/>
      <c r="AE843" s="248"/>
      <c r="AF843" s="248"/>
      <c r="AG843" s="248"/>
      <c r="AH843" s="248"/>
      <c r="AI843" s="248"/>
      <c r="AJ843" s="248"/>
      <c r="AK843" s="248"/>
      <c r="AL843" s="248"/>
      <c r="AM843" s="248"/>
      <c r="AN843" s="248"/>
      <c r="AO843" s="248"/>
      <c r="AP843" s="248"/>
      <c r="AQ843" s="248"/>
      <c r="AR843" s="248"/>
      <c r="AS843" s="248"/>
      <c r="AT843" s="248"/>
    </row>
    <row r="844" spans="1:46" ht="15.75" customHeight="1" x14ac:dyDescent="0.2">
      <c r="A844" s="248"/>
      <c r="B844" s="248"/>
      <c r="C844" s="248"/>
      <c r="D844" s="248"/>
      <c r="E844" s="248"/>
      <c r="F844" s="248"/>
      <c r="G844" s="248"/>
      <c r="H844" s="248"/>
      <c r="I844" s="248"/>
      <c r="J844" s="248"/>
      <c r="K844" s="248"/>
      <c r="L844" s="248"/>
      <c r="M844" s="248"/>
      <c r="N844" s="248"/>
      <c r="O844" s="248"/>
      <c r="P844" s="248"/>
      <c r="Q844" s="248"/>
      <c r="R844" s="248"/>
      <c r="S844" s="248"/>
      <c r="T844" s="248"/>
      <c r="U844" s="248"/>
      <c r="V844" s="248"/>
      <c r="W844" s="248"/>
      <c r="X844" s="248"/>
      <c r="Y844" s="248"/>
      <c r="Z844" s="248"/>
      <c r="AA844" s="248"/>
      <c r="AB844" s="248"/>
      <c r="AC844" s="248"/>
      <c r="AD844" s="248"/>
      <c r="AE844" s="248"/>
      <c r="AF844" s="248"/>
      <c r="AG844" s="248"/>
      <c r="AH844" s="248"/>
      <c r="AI844" s="248"/>
      <c r="AJ844" s="248"/>
      <c r="AK844" s="248"/>
      <c r="AL844" s="248"/>
      <c r="AM844" s="248"/>
      <c r="AN844" s="248"/>
      <c r="AO844" s="248"/>
      <c r="AP844" s="248"/>
      <c r="AQ844" s="248"/>
      <c r="AR844" s="248"/>
      <c r="AS844" s="248"/>
      <c r="AT844" s="248"/>
    </row>
    <row r="845" spans="1:46" ht="15.75" customHeight="1" x14ac:dyDescent="0.2">
      <c r="A845" s="248"/>
      <c r="B845" s="248"/>
      <c r="C845" s="248"/>
      <c r="D845" s="248"/>
      <c r="E845" s="248"/>
      <c r="F845" s="248"/>
      <c r="G845" s="248"/>
      <c r="H845" s="248"/>
      <c r="I845" s="248"/>
      <c r="J845" s="248"/>
      <c r="K845" s="248"/>
      <c r="L845" s="248"/>
      <c r="M845" s="248"/>
      <c r="N845" s="248"/>
      <c r="O845" s="248"/>
      <c r="P845" s="248"/>
      <c r="Q845" s="248"/>
      <c r="R845" s="248"/>
      <c r="S845" s="248"/>
      <c r="T845" s="248"/>
      <c r="U845" s="248"/>
      <c r="V845" s="248"/>
      <c r="W845" s="248"/>
      <c r="X845" s="248"/>
      <c r="Y845" s="248"/>
      <c r="Z845" s="248"/>
      <c r="AA845" s="248"/>
      <c r="AB845" s="248"/>
      <c r="AC845" s="248"/>
      <c r="AD845" s="248"/>
      <c r="AE845" s="248"/>
      <c r="AF845" s="248"/>
      <c r="AG845" s="248"/>
      <c r="AH845" s="248"/>
      <c r="AI845" s="248"/>
      <c r="AJ845" s="248"/>
      <c r="AK845" s="248"/>
      <c r="AL845" s="248"/>
      <c r="AM845" s="248"/>
      <c r="AN845" s="248"/>
      <c r="AO845" s="248"/>
      <c r="AP845" s="248"/>
      <c r="AQ845" s="248"/>
      <c r="AR845" s="248"/>
      <c r="AS845" s="248"/>
      <c r="AT845" s="248"/>
    </row>
    <row r="846" spans="1:46" ht="15.75" customHeight="1" x14ac:dyDescent="0.2">
      <c r="A846" s="248"/>
      <c r="B846" s="248"/>
      <c r="C846" s="248"/>
      <c r="D846" s="248"/>
      <c r="E846" s="248"/>
      <c r="F846" s="248"/>
      <c r="G846" s="248"/>
      <c r="H846" s="248"/>
      <c r="I846" s="248"/>
      <c r="J846" s="248"/>
      <c r="K846" s="248"/>
      <c r="L846" s="248"/>
      <c r="M846" s="248"/>
      <c r="N846" s="248"/>
      <c r="O846" s="248"/>
      <c r="P846" s="248"/>
      <c r="Q846" s="248"/>
      <c r="R846" s="248"/>
      <c r="S846" s="248"/>
      <c r="T846" s="248"/>
      <c r="U846" s="248"/>
      <c r="V846" s="248"/>
      <c r="W846" s="248"/>
      <c r="X846" s="248"/>
      <c r="Y846" s="248"/>
      <c r="Z846" s="248"/>
      <c r="AA846" s="248"/>
      <c r="AB846" s="248"/>
      <c r="AC846" s="248"/>
      <c r="AD846" s="248"/>
      <c r="AE846" s="248"/>
      <c r="AF846" s="248"/>
      <c r="AG846" s="248"/>
      <c r="AH846" s="248"/>
      <c r="AI846" s="248"/>
      <c r="AJ846" s="248"/>
      <c r="AK846" s="248"/>
      <c r="AL846" s="248"/>
      <c r="AM846" s="248"/>
      <c r="AN846" s="248"/>
      <c r="AO846" s="248"/>
      <c r="AP846" s="248"/>
      <c r="AQ846" s="248"/>
      <c r="AR846" s="248"/>
      <c r="AS846" s="248"/>
      <c r="AT846" s="248"/>
    </row>
    <row r="847" spans="1:46" ht="15.75" customHeight="1" x14ac:dyDescent="0.2">
      <c r="A847" s="248"/>
      <c r="B847" s="248"/>
      <c r="C847" s="248"/>
      <c r="D847" s="248"/>
      <c r="E847" s="248"/>
      <c r="F847" s="248"/>
      <c r="G847" s="248"/>
      <c r="H847" s="248"/>
      <c r="I847" s="248"/>
      <c r="J847" s="248"/>
      <c r="K847" s="248"/>
      <c r="L847" s="248"/>
      <c r="M847" s="248"/>
      <c r="N847" s="248"/>
      <c r="O847" s="248"/>
      <c r="P847" s="248"/>
      <c r="Q847" s="248"/>
      <c r="R847" s="248"/>
      <c r="S847" s="248"/>
      <c r="T847" s="248"/>
      <c r="U847" s="248"/>
      <c r="V847" s="248"/>
      <c r="W847" s="248"/>
      <c r="X847" s="248"/>
      <c r="Y847" s="248"/>
      <c r="Z847" s="248"/>
      <c r="AA847" s="248"/>
      <c r="AB847" s="248"/>
      <c r="AC847" s="248"/>
      <c r="AD847" s="248"/>
      <c r="AE847" s="248"/>
      <c r="AF847" s="248"/>
      <c r="AG847" s="248"/>
      <c r="AH847" s="248"/>
      <c r="AI847" s="248"/>
      <c r="AJ847" s="248"/>
      <c r="AK847" s="248"/>
      <c r="AL847" s="248"/>
      <c r="AM847" s="248"/>
      <c r="AN847" s="248"/>
      <c r="AO847" s="248"/>
      <c r="AP847" s="248"/>
      <c r="AQ847" s="248"/>
      <c r="AR847" s="248"/>
      <c r="AS847" s="248"/>
      <c r="AT847" s="248"/>
    </row>
    <row r="848" spans="1:46" ht="15.75" customHeight="1" x14ac:dyDescent="0.2">
      <c r="A848" s="248"/>
      <c r="B848" s="248"/>
      <c r="C848" s="248"/>
      <c r="D848" s="248"/>
      <c r="E848" s="248"/>
      <c r="F848" s="248"/>
      <c r="G848" s="248"/>
      <c r="H848" s="248"/>
      <c r="I848" s="248"/>
      <c r="J848" s="248"/>
      <c r="K848" s="248"/>
      <c r="L848" s="248"/>
      <c r="M848" s="248"/>
      <c r="N848" s="248"/>
      <c r="O848" s="248"/>
      <c r="P848" s="248"/>
      <c r="Q848" s="248"/>
      <c r="R848" s="248"/>
      <c r="S848" s="248"/>
      <c r="T848" s="248"/>
      <c r="U848" s="248"/>
      <c r="V848" s="248"/>
      <c r="W848" s="248"/>
      <c r="X848" s="248"/>
      <c r="Y848" s="248"/>
      <c r="Z848" s="248"/>
      <c r="AA848" s="248"/>
      <c r="AB848" s="248"/>
      <c r="AC848" s="248"/>
      <c r="AD848" s="248"/>
      <c r="AE848" s="248"/>
      <c r="AF848" s="248"/>
      <c r="AG848" s="248"/>
      <c r="AH848" s="248"/>
      <c r="AI848" s="248"/>
      <c r="AJ848" s="248"/>
      <c r="AK848" s="248"/>
      <c r="AL848" s="248"/>
      <c r="AM848" s="248"/>
      <c r="AN848" s="248"/>
      <c r="AO848" s="248"/>
      <c r="AP848" s="248"/>
      <c r="AQ848" s="248"/>
      <c r="AR848" s="248"/>
      <c r="AS848" s="248"/>
      <c r="AT848" s="248"/>
    </row>
    <row r="849" spans="1:46" ht="15.75" customHeight="1" x14ac:dyDescent="0.2">
      <c r="A849" s="248"/>
      <c r="B849" s="248"/>
      <c r="C849" s="248"/>
      <c r="D849" s="248"/>
      <c r="E849" s="248"/>
      <c r="F849" s="248"/>
      <c r="G849" s="248"/>
      <c r="H849" s="248"/>
      <c r="I849" s="248"/>
      <c r="J849" s="248"/>
      <c r="K849" s="248"/>
      <c r="L849" s="248"/>
      <c r="M849" s="248"/>
      <c r="N849" s="248"/>
      <c r="O849" s="248"/>
      <c r="P849" s="248"/>
      <c r="Q849" s="248"/>
      <c r="R849" s="248"/>
      <c r="S849" s="248"/>
      <c r="T849" s="248"/>
      <c r="U849" s="248"/>
      <c r="V849" s="248"/>
      <c r="W849" s="248"/>
      <c r="X849" s="248"/>
      <c r="Y849" s="248"/>
      <c r="Z849" s="248"/>
      <c r="AA849" s="248"/>
      <c r="AB849" s="248"/>
      <c r="AC849" s="248"/>
      <c r="AD849" s="248"/>
      <c r="AE849" s="248"/>
      <c r="AF849" s="248"/>
      <c r="AG849" s="248"/>
      <c r="AH849" s="248"/>
      <c r="AI849" s="248"/>
      <c r="AJ849" s="248"/>
      <c r="AK849" s="248"/>
      <c r="AL849" s="248"/>
      <c r="AM849" s="248"/>
      <c r="AN849" s="248"/>
      <c r="AO849" s="248"/>
      <c r="AP849" s="248"/>
      <c r="AQ849" s="248"/>
      <c r="AR849" s="248"/>
      <c r="AS849" s="248"/>
      <c r="AT849" s="248"/>
    </row>
    <row r="850" spans="1:46" ht="15.75" customHeight="1" x14ac:dyDescent="0.2">
      <c r="A850" s="248"/>
      <c r="B850" s="248"/>
      <c r="C850" s="248"/>
      <c r="D850" s="248"/>
      <c r="E850" s="248"/>
      <c r="F850" s="248"/>
      <c r="G850" s="248"/>
      <c r="H850" s="248"/>
      <c r="I850" s="248"/>
      <c r="J850" s="248"/>
      <c r="K850" s="248"/>
      <c r="L850" s="248"/>
      <c r="M850" s="248"/>
      <c r="N850" s="248"/>
      <c r="O850" s="248"/>
      <c r="P850" s="248"/>
      <c r="Q850" s="248"/>
      <c r="R850" s="248"/>
      <c r="S850" s="248"/>
      <c r="T850" s="248"/>
      <c r="U850" s="248"/>
      <c r="V850" s="248"/>
      <c r="W850" s="248"/>
      <c r="X850" s="248"/>
      <c r="Y850" s="248"/>
      <c r="Z850" s="248"/>
      <c r="AA850" s="248"/>
      <c r="AB850" s="248"/>
      <c r="AC850" s="248"/>
      <c r="AD850" s="248"/>
      <c r="AE850" s="248"/>
      <c r="AF850" s="248"/>
      <c r="AG850" s="248"/>
      <c r="AH850" s="248"/>
      <c r="AI850" s="248"/>
      <c r="AJ850" s="248"/>
      <c r="AK850" s="248"/>
      <c r="AL850" s="248"/>
      <c r="AM850" s="248"/>
      <c r="AN850" s="248"/>
      <c r="AO850" s="248"/>
      <c r="AP850" s="248"/>
      <c r="AQ850" s="248"/>
      <c r="AR850" s="248"/>
      <c r="AS850" s="248"/>
      <c r="AT850" s="248"/>
    </row>
    <row r="851" spans="1:46" ht="15.75" customHeight="1" x14ac:dyDescent="0.2">
      <c r="A851" s="248"/>
      <c r="B851" s="248"/>
      <c r="C851" s="248"/>
      <c r="D851" s="248"/>
      <c r="E851" s="248"/>
      <c r="F851" s="248"/>
      <c r="G851" s="248"/>
      <c r="H851" s="248"/>
      <c r="I851" s="248"/>
      <c r="J851" s="248"/>
      <c r="K851" s="248"/>
      <c r="L851" s="248"/>
      <c r="M851" s="248"/>
      <c r="N851" s="248"/>
      <c r="O851" s="248"/>
      <c r="P851" s="248"/>
      <c r="Q851" s="248"/>
      <c r="R851" s="248"/>
      <c r="S851" s="248"/>
      <c r="T851" s="248"/>
      <c r="U851" s="248"/>
      <c r="V851" s="248"/>
      <c r="W851" s="248"/>
      <c r="X851" s="248"/>
      <c r="Y851" s="248"/>
      <c r="Z851" s="248"/>
      <c r="AA851" s="248"/>
      <c r="AB851" s="248"/>
      <c r="AC851" s="248"/>
      <c r="AD851" s="248"/>
      <c r="AE851" s="248"/>
      <c r="AF851" s="248"/>
      <c r="AG851" s="248"/>
      <c r="AH851" s="248"/>
      <c r="AI851" s="248"/>
      <c r="AJ851" s="248"/>
      <c r="AK851" s="248"/>
      <c r="AL851" s="248"/>
      <c r="AM851" s="248"/>
      <c r="AN851" s="248"/>
      <c r="AO851" s="248"/>
      <c r="AP851" s="248"/>
      <c r="AQ851" s="248"/>
      <c r="AR851" s="248"/>
      <c r="AS851" s="248"/>
      <c r="AT851" s="248"/>
    </row>
    <row r="852" spans="1:46" ht="15.75" customHeight="1" x14ac:dyDescent="0.2">
      <c r="A852" s="248"/>
      <c r="B852" s="248"/>
      <c r="C852" s="248"/>
      <c r="D852" s="248"/>
      <c r="E852" s="248"/>
      <c r="F852" s="248"/>
      <c r="G852" s="248"/>
      <c r="H852" s="248"/>
      <c r="I852" s="248"/>
      <c r="J852" s="248"/>
      <c r="K852" s="248"/>
      <c r="L852" s="248"/>
      <c r="M852" s="248"/>
      <c r="N852" s="248"/>
      <c r="O852" s="248"/>
      <c r="P852" s="248"/>
      <c r="Q852" s="248"/>
      <c r="R852" s="248"/>
      <c r="S852" s="248"/>
      <c r="T852" s="248"/>
      <c r="U852" s="248"/>
      <c r="V852" s="248"/>
      <c r="W852" s="248"/>
      <c r="X852" s="248"/>
      <c r="Y852" s="248"/>
      <c r="Z852" s="248"/>
      <c r="AA852" s="248"/>
      <c r="AB852" s="248"/>
      <c r="AC852" s="248"/>
      <c r="AD852" s="248"/>
      <c r="AE852" s="248"/>
      <c r="AF852" s="248"/>
      <c r="AG852" s="248"/>
      <c r="AH852" s="248"/>
      <c r="AI852" s="248"/>
      <c r="AJ852" s="248"/>
      <c r="AK852" s="248"/>
      <c r="AL852" s="248"/>
      <c r="AM852" s="248"/>
      <c r="AN852" s="248"/>
      <c r="AO852" s="248"/>
      <c r="AP852" s="248"/>
      <c r="AQ852" s="248"/>
      <c r="AR852" s="248"/>
      <c r="AS852" s="248"/>
      <c r="AT852" s="248"/>
    </row>
    <row r="853" spans="1:46" ht="15.75" customHeight="1" x14ac:dyDescent="0.2">
      <c r="A853" s="248"/>
      <c r="B853" s="248"/>
      <c r="C853" s="248"/>
      <c r="D853" s="248"/>
      <c r="E853" s="248"/>
      <c r="F853" s="248"/>
      <c r="G853" s="248"/>
      <c r="H853" s="248"/>
      <c r="I853" s="248"/>
      <c r="J853" s="248"/>
      <c r="K853" s="248"/>
      <c r="L853" s="248"/>
      <c r="M853" s="248"/>
      <c r="N853" s="248"/>
      <c r="O853" s="248"/>
      <c r="P853" s="248"/>
      <c r="Q853" s="248"/>
      <c r="R853" s="248"/>
      <c r="S853" s="248"/>
      <c r="T853" s="248"/>
      <c r="U853" s="248"/>
      <c r="V853" s="248"/>
      <c r="W853" s="248"/>
      <c r="X853" s="248"/>
      <c r="Y853" s="248"/>
      <c r="Z853" s="248"/>
      <c r="AA853" s="248"/>
      <c r="AB853" s="248"/>
      <c r="AC853" s="248"/>
      <c r="AD853" s="248"/>
      <c r="AE853" s="248"/>
      <c r="AF853" s="248"/>
      <c r="AG853" s="248"/>
      <c r="AH853" s="248"/>
      <c r="AI853" s="248"/>
      <c r="AJ853" s="248"/>
      <c r="AK853" s="248"/>
      <c r="AL853" s="248"/>
      <c r="AM853" s="248"/>
      <c r="AN853" s="248"/>
      <c r="AO853" s="248"/>
      <c r="AP853" s="248"/>
      <c r="AQ853" s="248"/>
      <c r="AR853" s="248"/>
      <c r="AS853" s="248"/>
      <c r="AT853" s="248"/>
    </row>
    <row r="854" spans="1:46" ht="15.75" customHeight="1" x14ac:dyDescent="0.2">
      <c r="A854" s="248"/>
      <c r="B854" s="248"/>
      <c r="C854" s="248"/>
      <c r="D854" s="248"/>
      <c r="E854" s="248"/>
      <c r="F854" s="248"/>
      <c r="G854" s="248"/>
      <c r="H854" s="248"/>
      <c r="I854" s="248"/>
      <c r="J854" s="248"/>
      <c r="K854" s="248"/>
      <c r="L854" s="248"/>
      <c r="M854" s="248"/>
      <c r="N854" s="248"/>
      <c r="O854" s="248"/>
      <c r="P854" s="248"/>
      <c r="Q854" s="248"/>
      <c r="R854" s="248"/>
      <c r="S854" s="248"/>
      <c r="T854" s="248"/>
      <c r="U854" s="248"/>
      <c r="V854" s="248"/>
      <c r="W854" s="248"/>
      <c r="X854" s="248"/>
      <c r="Y854" s="248"/>
      <c r="Z854" s="248"/>
      <c r="AA854" s="248"/>
      <c r="AB854" s="248"/>
      <c r="AC854" s="248"/>
      <c r="AD854" s="248"/>
      <c r="AE854" s="248"/>
      <c r="AF854" s="248"/>
      <c r="AG854" s="248"/>
      <c r="AH854" s="248"/>
      <c r="AI854" s="248"/>
      <c r="AJ854" s="248"/>
      <c r="AK854" s="248"/>
      <c r="AL854" s="248"/>
      <c r="AM854" s="248"/>
      <c r="AN854" s="248"/>
      <c r="AO854" s="248"/>
      <c r="AP854" s="248"/>
      <c r="AQ854" s="248"/>
      <c r="AR854" s="248"/>
      <c r="AS854" s="248"/>
      <c r="AT854" s="248"/>
    </row>
    <row r="855" spans="1:46" ht="15.75" customHeight="1" x14ac:dyDescent="0.2">
      <c r="A855" s="248"/>
      <c r="B855" s="248"/>
      <c r="C855" s="248"/>
      <c r="D855" s="248"/>
      <c r="E855" s="248"/>
      <c r="F855" s="248"/>
      <c r="G855" s="248"/>
      <c r="H855" s="248"/>
      <c r="I855" s="248"/>
      <c r="J855" s="248"/>
      <c r="K855" s="248"/>
      <c r="L855" s="248"/>
      <c r="M855" s="248"/>
      <c r="N855" s="248"/>
      <c r="O855" s="248"/>
      <c r="P855" s="248"/>
      <c r="Q855" s="248"/>
      <c r="R855" s="248"/>
      <c r="S855" s="248"/>
      <c r="T855" s="248"/>
      <c r="U855" s="248"/>
      <c r="V855" s="248"/>
      <c r="W855" s="248"/>
      <c r="X855" s="248"/>
      <c r="Y855" s="248"/>
      <c r="Z855" s="248"/>
      <c r="AA855" s="248"/>
      <c r="AB855" s="248"/>
      <c r="AC855" s="248"/>
      <c r="AD855" s="248"/>
      <c r="AE855" s="248"/>
      <c r="AF855" s="248"/>
      <c r="AG855" s="248"/>
      <c r="AH855" s="248"/>
      <c r="AI855" s="248"/>
      <c r="AJ855" s="248"/>
      <c r="AK855" s="248"/>
      <c r="AL855" s="248"/>
      <c r="AM855" s="248"/>
      <c r="AN855" s="248"/>
      <c r="AO855" s="248"/>
      <c r="AP855" s="248"/>
      <c r="AQ855" s="248"/>
      <c r="AR855" s="248"/>
      <c r="AS855" s="248"/>
      <c r="AT855" s="248"/>
    </row>
    <row r="856" spans="1:46" ht="15.75" customHeight="1" x14ac:dyDescent="0.2">
      <c r="A856" s="248"/>
      <c r="B856" s="248"/>
      <c r="C856" s="248"/>
      <c r="D856" s="248"/>
      <c r="E856" s="248"/>
      <c r="F856" s="248"/>
      <c r="G856" s="248"/>
      <c r="H856" s="248"/>
      <c r="I856" s="248"/>
      <c r="J856" s="248"/>
      <c r="K856" s="248"/>
      <c r="L856" s="248"/>
      <c r="M856" s="248"/>
      <c r="N856" s="248"/>
      <c r="O856" s="248"/>
      <c r="P856" s="248"/>
      <c r="Q856" s="248"/>
      <c r="R856" s="248"/>
      <c r="S856" s="248"/>
      <c r="T856" s="248"/>
      <c r="U856" s="248"/>
      <c r="V856" s="248"/>
      <c r="W856" s="248"/>
      <c r="X856" s="248"/>
      <c r="Y856" s="248"/>
      <c r="Z856" s="248"/>
      <c r="AA856" s="248"/>
      <c r="AB856" s="248"/>
      <c r="AC856" s="248"/>
      <c r="AD856" s="248"/>
      <c r="AE856" s="248"/>
      <c r="AF856" s="248"/>
      <c r="AG856" s="248"/>
      <c r="AH856" s="248"/>
      <c r="AI856" s="248"/>
      <c r="AJ856" s="248"/>
      <c r="AK856" s="248"/>
      <c r="AL856" s="248"/>
      <c r="AM856" s="248"/>
      <c r="AN856" s="248"/>
      <c r="AO856" s="248"/>
      <c r="AP856" s="248"/>
      <c r="AQ856" s="248"/>
      <c r="AR856" s="248"/>
      <c r="AS856" s="248"/>
      <c r="AT856" s="248"/>
    </row>
    <row r="857" spans="1:46" ht="15.75" customHeight="1" x14ac:dyDescent="0.2">
      <c r="A857" s="248"/>
      <c r="B857" s="248"/>
      <c r="C857" s="248"/>
      <c r="D857" s="248"/>
      <c r="E857" s="248"/>
      <c r="F857" s="248"/>
      <c r="G857" s="248"/>
      <c r="H857" s="248"/>
      <c r="I857" s="248"/>
      <c r="J857" s="248"/>
      <c r="K857" s="248"/>
      <c r="L857" s="248"/>
      <c r="M857" s="248"/>
      <c r="N857" s="248"/>
      <c r="O857" s="248"/>
      <c r="P857" s="248"/>
      <c r="Q857" s="248"/>
      <c r="R857" s="248"/>
      <c r="S857" s="248"/>
      <c r="T857" s="248"/>
      <c r="U857" s="248"/>
      <c r="V857" s="248"/>
      <c r="W857" s="248"/>
      <c r="X857" s="248"/>
      <c r="Y857" s="248"/>
      <c r="Z857" s="248"/>
      <c r="AA857" s="248"/>
      <c r="AB857" s="248"/>
      <c r="AC857" s="248"/>
      <c r="AD857" s="248"/>
      <c r="AE857" s="248"/>
      <c r="AF857" s="248"/>
      <c r="AG857" s="248"/>
      <c r="AH857" s="248"/>
      <c r="AI857" s="248"/>
      <c r="AJ857" s="248"/>
      <c r="AK857" s="248"/>
      <c r="AL857" s="248"/>
      <c r="AM857" s="248"/>
      <c r="AN857" s="248"/>
      <c r="AO857" s="248"/>
      <c r="AP857" s="248"/>
      <c r="AQ857" s="248"/>
      <c r="AR857" s="248"/>
      <c r="AS857" s="248"/>
      <c r="AT857" s="248"/>
    </row>
    <row r="858" spans="1:46" ht="15.75" customHeight="1" x14ac:dyDescent="0.2">
      <c r="A858" s="248"/>
      <c r="B858" s="248"/>
      <c r="C858" s="248"/>
      <c r="D858" s="248"/>
      <c r="E858" s="248"/>
      <c r="F858" s="248"/>
      <c r="G858" s="248"/>
      <c r="H858" s="248"/>
      <c r="I858" s="248"/>
      <c r="J858" s="248"/>
      <c r="K858" s="248"/>
      <c r="L858" s="248"/>
      <c r="M858" s="248"/>
      <c r="N858" s="248"/>
      <c r="O858" s="248"/>
      <c r="P858" s="248"/>
      <c r="Q858" s="248"/>
      <c r="R858" s="248"/>
      <c r="S858" s="248"/>
      <c r="T858" s="248"/>
      <c r="U858" s="248"/>
      <c r="V858" s="248"/>
      <c r="W858" s="248"/>
      <c r="X858" s="248"/>
      <c r="Y858" s="248"/>
      <c r="Z858" s="248"/>
      <c r="AA858" s="248"/>
      <c r="AB858" s="248"/>
      <c r="AC858" s="248"/>
      <c r="AD858" s="248"/>
      <c r="AE858" s="248"/>
      <c r="AF858" s="248"/>
      <c r="AG858" s="248"/>
      <c r="AH858" s="248"/>
      <c r="AI858" s="248"/>
      <c r="AJ858" s="248"/>
      <c r="AK858" s="248"/>
      <c r="AL858" s="248"/>
      <c r="AM858" s="248"/>
      <c r="AN858" s="248"/>
      <c r="AO858" s="248"/>
      <c r="AP858" s="248"/>
      <c r="AQ858" s="248"/>
      <c r="AR858" s="248"/>
      <c r="AS858" s="248"/>
      <c r="AT858" s="248"/>
    </row>
    <row r="859" spans="1:46" ht="15.75" customHeight="1" x14ac:dyDescent="0.2">
      <c r="A859" s="248"/>
      <c r="B859" s="248"/>
      <c r="C859" s="248"/>
      <c r="D859" s="248"/>
      <c r="E859" s="248"/>
      <c r="F859" s="248"/>
      <c r="G859" s="248"/>
      <c r="H859" s="248"/>
      <c r="I859" s="248"/>
      <c r="J859" s="248"/>
      <c r="K859" s="248"/>
      <c r="L859" s="248"/>
      <c r="M859" s="248"/>
      <c r="N859" s="248"/>
      <c r="O859" s="248"/>
      <c r="P859" s="248"/>
      <c r="Q859" s="248"/>
      <c r="R859" s="248"/>
      <c r="S859" s="248"/>
      <c r="T859" s="248"/>
      <c r="U859" s="248"/>
      <c r="V859" s="248"/>
      <c r="W859" s="248"/>
      <c r="X859" s="248"/>
      <c r="Y859" s="248"/>
      <c r="Z859" s="248"/>
      <c r="AA859" s="248"/>
      <c r="AB859" s="248"/>
      <c r="AC859" s="248"/>
      <c r="AD859" s="248"/>
      <c r="AE859" s="248"/>
      <c r="AF859" s="248"/>
      <c r="AG859" s="248"/>
      <c r="AH859" s="248"/>
      <c r="AI859" s="248"/>
      <c r="AJ859" s="248"/>
      <c r="AK859" s="248"/>
      <c r="AL859" s="248"/>
      <c r="AM859" s="248"/>
      <c r="AN859" s="248"/>
      <c r="AO859" s="248"/>
      <c r="AP859" s="248"/>
      <c r="AQ859" s="248"/>
      <c r="AR859" s="248"/>
      <c r="AS859" s="248"/>
      <c r="AT859" s="248"/>
    </row>
    <row r="860" spans="1:46" ht="15.75" customHeight="1" x14ac:dyDescent="0.2">
      <c r="A860" s="248"/>
      <c r="B860" s="248"/>
      <c r="C860" s="248"/>
      <c r="D860" s="248"/>
      <c r="E860" s="248"/>
      <c r="F860" s="248"/>
      <c r="G860" s="248"/>
      <c r="H860" s="248"/>
      <c r="I860" s="248"/>
      <c r="J860" s="248"/>
      <c r="K860" s="248"/>
      <c r="L860" s="248"/>
      <c r="M860" s="248"/>
      <c r="N860" s="248"/>
      <c r="O860" s="248"/>
      <c r="P860" s="248"/>
      <c r="Q860" s="248"/>
      <c r="R860" s="248"/>
      <c r="S860" s="248"/>
      <c r="T860" s="248"/>
      <c r="U860" s="248"/>
      <c r="V860" s="248"/>
      <c r="W860" s="248"/>
      <c r="X860" s="248"/>
      <c r="Y860" s="248"/>
      <c r="Z860" s="248"/>
      <c r="AA860" s="248"/>
      <c r="AB860" s="248"/>
      <c r="AC860" s="248"/>
      <c r="AD860" s="248"/>
      <c r="AE860" s="248"/>
      <c r="AF860" s="248"/>
      <c r="AG860" s="248"/>
      <c r="AH860" s="248"/>
      <c r="AI860" s="248"/>
      <c r="AJ860" s="248"/>
      <c r="AK860" s="248"/>
      <c r="AL860" s="248"/>
      <c r="AM860" s="248"/>
      <c r="AN860" s="248"/>
      <c r="AO860" s="248"/>
      <c r="AP860" s="248"/>
      <c r="AQ860" s="248"/>
      <c r="AR860" s="248"/>
      <c r="AS860" s="248"/>
      <c r="AT860" s="248"/>
    </row>
    <row r="861" spans="1:46" ht="15.75" customHeight="1" x14ac:dyDescent="0.2">
      <c r="A861" s="248"/>
      <c r="B861" s="248"/>
      <c r="C861" s="248"/>
      <c r="D861" s="248"/>
      <c r="E861" s="248"/>
      <c r="F861" s="248"/>
      <c r="G861" s="248"/>
      <c r="H861" s="248"/>
      <c r="I861" s="248"/>
      <c r="J861" s="248"/>
      <c r="K861" s="248"/>
      <c r="L861" s="248"/>
      <c r="M861" s="248"/>
      <c r="N861" s="248"/>
      <c r="O861" s="248"/>
      <c r="P861" s="248"/>
      <c r="Q861" s="248"/>
      <c r="R861" s="248"/>
      <c r="S861" s="248"/>
      <c r="T861" s="248"/>
      <c r="U861" s="248"/>
      <c r="V861" s="248"/>
      <c r="W861" s="248"/>
      <c r="X861" s="248"/>
      <c r="Y861" s="248"/>
      <c r="Z861" s="248"/>
      <c r="AA861" s="248"/>
      <c r="AB861" s="248"/>
      <c r="AC861" s="248"/>
      <c r="AD861" s="248"/>
      <c r="AE861" s="248"/>
      <c r="AF861" s="248"/>
      <c r="AG861" s="248"/>
      <c r="AH861" s="248"/>
      <c r="AI861" s="248"/>
      <c r="AJ861" s="248"/>
      <c r="AK861" s="248"/>
      <c r="AL861" s="248"/>
      <c r="AM861" s="248"/>
      <c r="AN861" s="248"/>
      <c r="AO861" s="248"/>
      <c r="AP861" s="248"/>
      <c r="AQ861" s="248"/>
      <c r="AR861" s="248"/>
      <c r="AS861" s="248"/>
      <c r="AT861" s="248"/>
    </row>
    <row r="862" spans="1:46" ht="15.75" customHeight="1" x14ac:dyDescent="0.2">
      <c r="A862" s="248"/>
      <c r="B862" s="248"/>
      <c r="C862" s="248"/>
      <c r="D862" s="248"/>
      <c r="E862" s="248"/>
      <c r="F862" s="248"/>
      <c r="G862" s="248"/>
      <c r="H862" s="248"/>
      <c r="I862" s="248"/>
      <c r="J862" s="248"/>
      <c r="K862" s="248"/>
      <c r="L862" s="248"/>
      <c r="M862" s="248"/>
      <c r="N862" s="248"/>
      <c r="O862" s="248"/>
      <c r="P862" s="248"/>
      <c r="Q862" s="248"/>
      <c r="R862" s="248"/>
      <c r="S862" s="248"/>
      <c r="T862" s="248"/>
      <c r="U862" s="248"/>
      <c r="V862" s="248"/>
      <c r="W862" s="248"/>
      <c r="X862" s="248"/>
      <c r="Y862" s="248"/>
      <c r="Z862" s="248"/>
      <c r="AA862" s="248"/>
      <c r="AB862" s="248"/>
      <c r="AC862" s="248"/>
      <c r="AD862" s="248"/>
      <c r="AE862" s="248"/>
      <c r="AF862" s="248"/>
      <c r="AG862" s="248"/>
      <c r="AH862" s="248"/>
      <c r="AI862" s="248"/>
      <c r="AJ862" s="248"/>
      <c r="AK862" s="248"/>
      <c r="AL862" s="248"/>
      <c r="AM862" s="248"/>
      <c r="AN862" s="248"/>
      <c r="AO862" s="248"/>
      <c r="AP862" s="248"/>
      <c r="AQ862" s="248"/>
      <c r="AR862" s="248"/>
      <c r="AS862" s="248"/>
      <c r="AT862" s="248"/>
    </row>
    <row r="863" spans="1:46" ht="15.75" customHeight="1" x14ac:dyDescent="0.2">
      <c r="A863" s="248"/>
      <c r="B863" s="248"/>
      <c r="C863" s="248"/>
      <c r="D863" s="248"/>
      <c r="E863" s="248"/>
      <c r="F863" s="248"/>
      <c r="G863" s="248"/>
      <c r="H863" s="248"/>
      <c r="I863" s="248"/>
      <c r="J863" s="248"/>
      <c r="K863" s="248"/>
      <c r="L863" s="248"/>
      <c r="M863" s="248"/>
      <c r="N863" s="248"/>
      <c r="O863" s="248"/>
      <c r="P863" s="248"/>
      <c r="Q863" s="248"/>
      <c r="R863" s="248"/>
      <c r="S863" s="248"/>
      <c r="T863" s="248"/>
      <c r="U863" s="248"/>
      <c r="V863" s="248"/>
      <c r="W863" s="248"/>
      <c r="X863" s="248"/>
      <c r="Y863" s="248"/>
      <c r="Z863" s="248"/>
      <c r="AA863" s="248"/>
      <c r="AB863" s="248"/>
      <c r="AC863" s="248"/>
      <c r="AD863" s="248"/>
      <c r="AE863" s="248"/>
      <c r="AF863" s="248"/>
      <c r="AG863" s="248"/>
      <c r="AH863" s="248"/>
      <c r="AI863" s="248"/>
      <c r="AJ863" s="248"/>
      <c r="AK863" s="248"/>
      <c r="AL863" s="248"/>
      <c r="AM863" s="248"/>
      <c r="AN863" s="248"/>
      <c r="AO863" s="248"/>
      <c r="AP863" s="248"/>
      <c r="AQ863" s="248"/>
      <c r="AR863" s="248"/>
      <c r="AS863" s="248"/>
      <c r="AT863" s="248"/>
    </row>
    <row r="864" spans="1:46" ht="15.75" customHeight="1" x14ac:dyDescent="0.2">
      <c r="A864" s="248"/>
      <c r="B864" s="248"/>
      <c r="C864" s="248"/>
      <c r="D864" s="248"/>
      <c r="E864" s="248"/>
      <c r="F864" s="248"/>
      <c r="G864" s="248"/>
      <c r="H864" s="248"/>
      <c r="I864" s="248"/>
      <c r="J864" s="248"/>
      <c r="K864" s="248"/>
      <c r="L864" s="248"/>
      <c r="M864" s="248"/>
      <c r="N864" s="248"/>
      <c r="O864" s="248"/>
      <c r="P864" s="248"/>
      <c r="Q864" s="248"/>
      <c r="R864" s="248"/>
      <c r="S864" s="248"/>
      <c r="T864" s="248"/>
      <c r="U864" s="248"/>
      <c r="V864" s="248"/>
      <c r="W864" s="248"/>
      <c r="X864" s="248"/>
      <c r="Y864" s="248"/>
      <c r="Z864" s="248"/>
      <c r="AA864" s="248"/>
      <c r="AB864" s="248"/>
      <c r="AC864" s="248"/>
      <c r="AD864" s="248"/>
      <c r="AE864" s="248"/>
      <c r="AF864" s="248"/>
      <c r="AG864" s="248"/>
      <c r="AH864" s="248"/>
      <c r="AI864" s="248"/>
      <c r="AJ864" s="248"/>
      <c r="AK864" s="248"/>
      <c r="AL864" s="248"/>
      <c r="AM864" s="248"/>
      <c r="AN864" s="248"/>
      <c r="AO864" s="248"/>
      <c r="AP864" s="248"/>
      <c r="AQ864" s="248"/>
      <c r="AR864" s="248"/>
      <c r="AS864" s="248"/>
      <c r="AT864" s="248"/>
    </row>
    <row r="865" spans="1:46" ht="15.75" customHeight="1" x14ac:dyDescent="0.2">
      <c r="A865" s="248"/>
      <c r="B865" s="248"/>
      <c r="C865" s="248"/>
      <c r="D865" s="248"/>
      <c r="E865" s="248"/>
      <c r="F865" s="248"/>
      <c r="G865" s="248"/>
      <c r="H865" s="248"/>
      <c r="I865" s="248"/>
      <c r="J865" s="248"/>
      <c r="K865" s="248"/>
      <c r="L865" s="248"/>
      <c r="M865" s="248"/>
      <c r="N865" s="248"/>
      <c r="O865" s="248"/>
      <c r="P865" s="248"/>
      <c r="Q865" s="248"/>
      <c r="R865" s="248"/>
      <c r="S865" s="248"/>
      <c r="T865" s="248"/>
      <c r="U865" s="248"/>
      <c r="V865" s="248"/>
      <c r="W865" s="248"/>
      <c r="X865" s="248"/>
      <c r="Y865" s="248"/>
      <c r="Z865" s="248"/>
      <c r="AA865" s="248"/>
      <c r="AB865" s="248"/>
      <c r="AC865" s="248"/>
      <c r="AD865" s="248"/>
      <c r="AE865" s="248"/>
      <c r="AF865" s="248"/>
      <c r="AG865" s="248"/>
      <c r="AH865" s="248"/>
      <c r="AI865" s="248"/>
      <c r="AJ865" s="248"/>
      <c r="AK865" s="248"/>
      <c r="AL865" s="248"/>
      <c r="AM865" s="248"/>
      <c r="AN865" s="248"/>
      <c r="AO865" s="248"/>
      <c r="AP865" s="248"/>
      <c r="AQ865" s="248"/>
      <c r="AR865" s="248"/>
      <c r="AS865" s="248"/>
      <c r="AT865" s="248"/>
    </row>
    <row r="866" spans="1:46" ht="15.75" customHeight="1" x14ac:dyDescent="0.2">
      <c r="A866" s="248"/>
      <c r="B866" s="248"/>
      <c r="C866" s="248"/>
      <c r="D866" s="248"/>
      <c r="E866" s="248"/>
      <c r="F866" s="248"/>
      <c r="G866" s="248"/>
      <c r="H866" s="248"/>
      <c r="I866" s="248"/>
      <c r="J866" s="248"/>
      <c r="K866" s="248"/>
      <c r="L866" s="248"/>
      <c r="M866" s="248"/>
      <c r="N866" s="248"/>
      <c r="O866" s="248"/>
      <c r="P866" s="248"/>
      <c r="Q866" s="248"/>
      <c r="R866" s="248"/>
      <c r="S866" s="248"/>
      <c r="T866" s="248"/>
      <c r="U866" s="248"/>
      <c r="V866" s="248"/>
      <c r="W866" s="248"/>
      <c r="X866" s="248"/>
      <c r="Y866" s="248"/>
      <c r="Z866" s="248"/>
      <c r="AA866" s="248"/>
      <c r="AB866" s="248"/>
      <c r="AC866" s="248"/>
      <c r="AD866" s="248"/>
      <c r="AE866" s="248"/>
      <c r="AF866" s="248"/>
      <c r="AG866" s="248"/>
      <c r="AH866" s="248"/>
      <c r="AI866" s="248"/>
      <c r="AJ866" s="248"/>
      <c r="AK866" s="248"/>
      <c r="AL866" s="248"/>
      <c r="AM866" s="248"/>
      <c r="AN866" s="248"/>
      <c r="AO866" s="248"/>
      <c r="AP866" s="248"/>
      <c r="AQ866" s="248"/>
      <c r="AR866" s="248"/>
      <c r="AS866" s="248"/>
      <c r="AT866" s="248"/>
    </row>
    <row r="867" spans="1:46" ht="15.75" customHeight="1" x14ac:dyDescent="0.2">
      <c r="A867" s="248"/>
      <c r="B867" s="248"/>
      <c r="C867" s="248"/>
      <c r="D867" s="248"/>
      <c r="E867" s="248"/>
      <c r="F867" s="248"/>
      <c r="G867" s="248"/>
      <c r="H867" s="248"/>
      <c r="I867" s="248"/>
      <c r="J867" s="248"/>
      <c r="K867" s="248"/>
      <c r="L867" s="248"/>
      <c r="M867" s="248"/>
      <c r="N867" s="248"/>
      <c r="O867" s="248"/>
      <c r="P867" s="248"/>
      <c r="Q867" s="248"/>
      <c r="R867" s="248"/>
      <c r="S867" s="248"/>
      <c r="T867" s="248"/>
      <c r="U867" s="248"/>
      <c r="V867" s="248"/>
      <c r="W867" s="248"/>
      <c r="X867" s="248"/>
      <c r="Y867" s="248"/>
      <c r="Z867" s="248"/>
      <c r="AA867" s="248"/>
      <c r="AB867" s="248"/>
      <c r="AC867" s="248"/>
      <c r="AD867" s="248"/>
      <c r="AE867" s="248"/>
      <c r="AF867" s="248"/>
      <c r="AG867" s="248"/>
      <c r="AH867" s="248"/>
      <c r="AI867" s="248"/>
      <c r="AJ867" s="248"/>
      <c r="AK867" s="248"/>
      <c r="AL867" s="248"/>
      <c r="AM867" s="248"/>
      <c r="AN867" s="248"/>
      <c r="AO867" s="248"/>
      <c r="AP867" s="248"/>
      <c r="AQ867" s="248"/>
      <c r="AR867" s="248"/>
      <c r="AS867" s="248"/>
      <c r="AT867" s="248"/>
    </row>
    <row r="868" spans="1:46" ht="15.75" customHeight="1" x14ac:dyDescent="0.2">
      <c r="A868" s="248"/>
      <c r="B868" s="248"/>
      <c r="C868" s="248"/>
      <c r="D868" s="248"/>
      <c r="E868" s="248"/>
      <c r="F868" s="248"/>
      <c r="G868" s="248"/>
      <c r="H868" s="248"/>
      <c r="I868" s="248"/>
      <c r="J868" s="248"/>
      <c r="K868" s="248"/>
      <c r="L868" s="248"/>
      <c r="M868" s="248"/>
      <c r="N868" s="248"/>
      <c r="O868" s="248"/>
      <c r="P868" s="248"/>
      <c r="Q868" s="248"/>
      <c r="R868" s="248"/>
      <c r="S868" s="248"/>
      <c r="T868" s="248"/>
      <c r="U868" s="248"/>
      <c r="V868" s="248"/>
      <c r="W868" s="248"/>
      <c r="X868" s="248"/>
      <c r="Y868" s="248"/>
      <c r="Z868" s="248"/>
      <c r="AA868" s="248"/>
      <c r="AB868" s="248"/>
      <c r="AC868" s="248"/>
      <c r="AD868" s="248"/>
      <c r="AE868" s="248"/>
      <c r="AF868" s="248"/>
      <c r="AG868" s="248"/>
      <c r="AH868" s="248"/>
      <c r="AI868" s="248"/>
      <c r="AJ868" s="248"/>
      <c r="AK868" s="248"/>
      <c r="AL868" s="248"/>
      <c r="AM868" s="248"/>
      <c r="AN868" s="248"/>
      <c r="AO868" s="248"/>
      <c r="AP868" s="248"/>
      <c r="AQ868" s="248"/>
      <c r="AR868" s="248"/>
      <c r="AS868" s="248"/>
      <c r="AT868" s="248"/>
    </row>
    <row r="869" spans="1:46" ht="15.75" customHeight="1" x14ac:dyDescent="0.2">
      <c r="A869" s="248"/>
      <c r="B869" s="248"/>
      <c r="C869" s="248"/>
      <c r="D869" s="248"/>
      <c r="E869" s="248"/>
      <c r="F869" s="248"/>
      <c r="G869" s="248"/>
      <c r="H869" s="248"/>
      <c r="I869" s="248"/>
      <c r="J869" s="248"/>
      <c r="K869" s="248"/>
      <c r="L869" s="248"/>
      <c r="M869" s="248"/>
      <c r="N869" s="248"/>
      <c r="O869" s="248"/>
      <c r="P869" s="248"/>
      <c r="Q869" s="248"/>
      <c r="R869" s="248"/>
      <c r="S869" s="248"/>
      <c r="T869" s="248"/>
      <c r="U869" s="248"/>
      <c r="V869" s="248"/>
      <c r="W869" s="248"/>
      <c r="X869" s="248"/>
      <c r="Y869" s="248"/>
      <c r="Z869" s="248"/>
      <c r="AA869" s="248"/>
      <c r="AB869" s="248"/>
      <c r="AC869" s="248"/>
      <c r="AD869" s="248"/>
      <c r="AE869" s="248"/>
      <c r="AF869" s="248"/>
      <c r="AG869" s="248"/>
      <c r="AH869" s="248"/>
      <c r="AI869" s="248"/>
      <c r="AJ869" s="248"/>
      <c r="AK869" s="248"/>
      <c r="AL869" s="248"/>
      <c r="AM869" s="248"/>
      <c r="AN869" s="248"/>
      <c r="AO869" s="248"/>
      <c r="AP869" s="248"/>
      <c r="AQ869" s="248"/>
      <c r="AR869" s="248"/>
      <c r="AS869" s="248"/>
      <c r="AT869" s="248"/>
    </row>
    <row r="870" spans="1:46" ht="15.75" customHeight="1" x14ac:dyDescent="0.2">
      <c r="A870" s="248"/>
      <c r="B870" s="248"/>
      <c r="C870" s="248"/>
      <c r="D870" s="248"/>
      <c r="E870" s="248"/>
      <c r="F870" s="248"/>
      <c r="G870" s="248"/>
      <c r="H870" s="248"/>
      <c r="I870" s="248"/>
      <c r="J870" s="248"/>
      <c r="K870" s="248"/>
      <c r="L870" s="248"/>
      <c r="M870" s="248"/>
      <c r="N870" s="248"/>
      <c r="O870" s="248"/>
      <c r="P870" s="248"/>
      <c r="Q870" s="248"/>
      <c r="R870" s="248"/>
      <c r="S870" s="248"/>
      <c r="T870" s="248"/>
      <c r="U870" s="248"/>
      <c r="V870" s="248"/>
      <c r="W870" s="248"/>
      <c r="X870" s="248"/>
      <c r="Y870" s="248"/>
      <c r="Z870" s="248"/>
      <c r="AA870" s="248"/>
      <c r="AB870" s="248"/>
      <c r="AC870" s="248"/>
      <c r="AD870" s="248"/>
      <c r="AE870" s="248"/>
      <c r="AF870" s="248"/>
      <c r="AG870" s="248"/>
      <c r="AH870" s="248"/>
      <c r="AI870" s="248"/>
      <c r="AJ870" s="248"/>
      <c r="AK870" s="248"/>
      <c r="AL870" s="248"/>
      <c r="AM870" s="248"/>
      <c r="AN870" s="248"/>
      <c r="AO870" s="248"/>
      <c r="AP870" s="248"/>
      <c r="AQ870" s="248"/>
      <c r="AR870" s="248"/>
      <c r="AS870" s="248"/>
      <c r="AT870" s="248"/>
    </row>
    <row r="871" spans="1:46" ht="15.75" customHeight="1" x14ac:dyDescent="0.2">
      <c r="A871" s="248"/>
      <c r="B871" s="248"/>
      <c r="C871" s="248"/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8"/>
      <c r="Q871" s="248"/>
      <c r="R871" s="248"/>
      <c r="S871" s="248"/>
      <c r="T871" s="248"/>
      <c r="U871" s="248"/>
      <c r="V871" s="248"/>
      <c r="W871" s="248"/>
      <c r="X871" s="248"/>
      <c r="Y871" s="248"/>
      <c r="Z871" s="248"/>
      <c r="AA871" s="248"/>
      <c r="AB871" s="248"/>
      <c r="AC871" s="248"/>
      <c r="AD871" s="248"/>
      <c r="AE871" s="248"/>
      <c r="AF871" s="248"/>
      <c r="AG871" s="248"/>
      <c r="AH871" s="248"/>
      <c r="AI871" s="248"/>
      <c r="AJ871" s="248"/>
      <c r="AK871" s="248"/>
      <c r="AL871" s="248"/>
      <c r="AM871" s="248"/>
      <c r="AN871" s="248"/>
      <c r="AO871" s="248"/>
      <c r="AP871" s="248"/>
      <c r="AQ871" s="248"/>
      <c r="AR871" s="248"/>
      <c r="AS871" s="248"/>
      <c r="AT871" s="248"/>
    </row>
    <row r="872" spans="1:46" ht="15.75" customHeight="1" x14ac:dyDescent="0.2">
      <c r="A872" s="248"/>
      <c r="B872" s="248"/>
      <c r="C872" s="248"/>
      <c r="D872" s="248"/>
      <c r="E872" s="248"/>
      <c r="F872" s="248"/>
      <c r="G872" s="248"/>
      <c r="H872" s="248"/>
      <c r="I872" s="248"/>
      <c r="J872" s="248"/>
      <c r="K872" s="248"/>
      <c r="L872" s="248"/>
      <c r="M872" s="248"/>
      <c r="N872" s="248"/>
      <c r="O872" s="248"/>
      <c r="P872" s="248"/>
      <c r="Q872" s="248"/>
      <c r="R872" s="248"/>
      <c r="S872" s="248"/>
      <c r="T872" s="248"/>
      <c r="U872" s="248"/>
      <c r="V872" s="248"/>
      <c r="W872" s="248"/>
      <c r="X872" s="248"/>
      <c r="Y872" s="248"/>
      <c r="Z872" s="248"/>
      <c r="AA872" s="248"/>
      <c r="AB872" s="248"/>
      <c r="AC872" s="248"/>
      <c r="AD872" s="248"/>
      <c r="AE872" s="248"/>
      <c r="AF872" s="248"/>
      <c r="AG872" s="248"/>
      <c r="AH872" s="248"/>
      <c r="AI872" s="248"/>
      <c r="AJ872" s="248"/>
      <c r="AK872" s="248"/>
      <c r="AL872" s="248"/>
      <c r="AM872" s="248"/>
      <c r="AN872" s="248"/>
      <c r="AO872" s="248"/>
      <c r="AP872" s="248"/>
      <c r="AQ872" s="248"/>
      <c r="AR872" s="248"/>
      <c r="AS872" s="248"/>
      <c r="AT872" s="248"/>
    </row>
    <row r="873" spans="1:46" ht="15.75" customHeight="1" x14ac:dyDescent="0.2">
      <c r="A873" s="248"/>
      <c r="B873" s="248"/>
      <c r="C873" s="248"/>
      <c r="D873" s="248"/>
      <c r="E873" s="248"/>
      <c r="F873" s="248"/>
      <c r="G873" s="248"/>
      <c r="H873" s="248"/>
      <c r="I873" s="248"/>
      <c r="J873" s="248"/>
      <c r="K873" s="248"/>
      <c r="L873" s="248"/>
      <c r="M873" s="248"/>
      <c r="N873" s="248"/>
      <c r="O873" s="248"/>
      <c r="P873" s="248"/>
      <c r="Q873" s="248"/>
      <c r="R873" s="248"/>
      <c r="S873" s="248"/>
      <c r="T873" s="248"/>
      <c r="U873" s="248"/>
      <c r="V873" s="248"/>
      <c r="W873" s="248"/>
      <c r="X873" s="248"/>
      <c r="Y873" s="248"/>
      <c r="Z873" s="248"/>
      <c r="AA873" s="248"/>
      <c r="AB873" s="248"/>
      <c r="AC873" s="248"/>
      <c r="AD873" s="248"/>
      <c r="AE873" s="248"/>
      <c r="AF873" s="248"/>
      <c r="AG873" s="248"/>
      <c r="AH873" s="248"/>
      <c r="AI873" s="248"/>
      <c r="AJ873" s="248"/>
      <c r="AK873" s="248"/>
      <c r="AL873" s="248"/>
      <c r="AM873" s="248"/>
      <c r="AN873" s="248"/>
      <c r="AO873" s="248"/>
      <c r="AP873" s="248"/>
      <c r="AQ873" s="248"/>
      <c r="AR873" s="248"/>
      <c r="AS873" s="248"/>
      <c r="AT873" s="248"/>
    </row>
    <row r="874" spans="1:46" ht="15.75" customHeight="1" x14ac:dyDescent="0.2">
      <c r="A874" s="248"/>
      <c r="B874" s="248"/>
      <c r="C874" s="248"/>
      <c r="D874" s="248"/>
      <c r="E874" s="248"/>
      <c r="F874" s="248"/>
      <c r="G874" s="248"/>
      <c r="H874" s="248"/>
      <c r="I874" s="248"/>
      <c r="J874" s="248"/>
      <c r="K874" s="248"/>
      <c r="L874" s="248"/>
      <c r="M874" s="248"/>
      <c r="N874" s="248"/>
      <c r="O874" s="248"/>
      <c r="P874" s="248"/>
      <c r="Q874" s="248"/>
      <c r="R874" s="248"/>
      <c r="S874" s="248"/>
      <c r="T874" s="248"/>
      <c r="U874" s="248"/>
      <c r="V874" s="248"/>
      <c r="W874" s="248"/>
      <c r="X874" s="248"/>
      <c r="Y874" s="248"/>
      <c r="Z874" s="248"/>
      <c r="AA874" s="248"/>
      <c r="AB874" s="248"/>
      <c r="AC874" s="248"/>
      <c r="AD874" s="248"/>
      <c r="AE874" s="248"/>
      <c r="AF874" s="248"/>
      <c r="AG874" s="248"/>
      <c r="AH874" s="248"/>
      <c r="AI874" s="248"/>
      <c r="AJ874" s="248"/>
      <c r="AK874" s="248"/>
      <c r="AL874" s="248"/>
      <c r="AM874" s="248"/>
      <c r="AN874" s="248"/>
      <c r="AO874" s="248"/>
      <c r="AP874" s="248"/>
      <c r="AQ874" s="248"/>
      <c r="AR874" s="248"/>
      <c r="AS874" s="248"/>
      <c r="AT874" s="248"/>
    </row>
    <row r="875" spans="1:46" ht="15.75" customHeight="1" x14ac:dyDescent="0.2">
      <c r="A875" s="248"/>
      <c r="B875" s="248"/>
      <c r="C875" s="248"/>
      <c r="D875" s="248"/>
      <c r="E875" s="248"/>
      <c r="F875" s="248"/>
      <c r="G875" s="248"/>
      <c r="H875" s="248"/>
      <c r="I875" s="248"/>
      <c r="J875" s="248"/>
      <c r="K875" s="248"/>
      <c r="L875" s="248"/>
      <c r="M875" s="248"/>
      <c r="N875" s="248"/>
      <c r="O875" s="248"/>
      <c r="P875" s="248"/>
      <c r="Q875" s="248"/>
      <c r="R875" s="248"/>
      <c r="S875" s="248"/>
      <c r="T875" s="248"/>
      <c r="U875" s="248"/>
      <c r="V875" s="248"/>
      <c r="W875" s="248"/>
      <c r="X875" s="248"/>
      <c r="Y875" s="248"/>
      <c r="Z875" s="248"/>
      <c r="AA875" s="248"/>
      <c r="AB875" s="248"/>
      <c r="AC875" s="248"/>
      <c r="AD875" s="248"/>
      <c r="AE875" s="248"/>
      <c r="AF875" s="248"/>
      <c r="AG875" s="248"/>
      <c r="AH875" s="248"/>
      <c r="AI875" s="248"/>
      <c r="AJ875" s="248"/>
      <c r="AK875" s="248"/>
      <c r="AL875" s="248"/>
      <c r="AM875" s="248"/>
      <c r="AN875" s="248"/>
      <c r="AO875" s="248"/>
      <c r="AP875" s="248"/>
      <c r="AQ875" s="248"/>
      <c r="AR875" s="248"/>
      <c r="AS875" s="248"/>
      <c r="AT875" s="248"/>
    </row>
    <row r="876" spans="1:46" ht="15.75" customHeight="1" x14ac:dyDescent="0.2">
      <c r="A876" s="248"/>
      <c r="B876" s="248"/>
      <c r="C876" s="248"/>
      <c r="D876" s="248"/>
      <c r="E876" s="248"/>
      <c r="F876" s="248"/>
      <c r="G876" s="248"/>
      <c r="H876" s="248"/>
      <c r="I876" s="248"/>
      <c r="J876" s="248"/>
      <c r="K876" s="248"/>
      <c r="L876" s="248"/>
      <c r="M876" s="248"/>
      <c r="N876" s="248"/>
      <c r="O876" s="248"/>
      <c r="P876" s="248"/>
      <c r="Q876" s="248"/>
      <c r="R876" s="248"/>
      <c r="S876" s="248"/>
      <c r="T876" s="248"/>
      <c r="U876" s="248"/>
      <c r="V876" s="248"/>
      <c r="W876" s="248"/>
      <c r="X876" s="248"/>
      <c r="Y876" s="248"/>
      <c r="Z876" s="248"/>
      <c r="AA876" s="248"/>
      <c r="AB876" s="248"/>
      <c r="AC876" s="248"/>
      <c r="AD876" s="248"/>
      <c r="AE876" s="248"/>
      <c r="AF876" s="248"/>
      <c r="AG876" s="248"/>
      <c r="AH876" s="248"/>
      <c r="AI876" s="248"/>
      <c r="AJ876" s="248"/>
      <c r="AK876" s="248"/>
      <c r="AL876" s="248"/>
      <c r="AM876" s="248"/>
      <c r="AN876" s="248"/>
      <c r="AO876" s="248"/>
      <c r="AP876" s="248"/>
      <c r="AQ876" s="248"/>
      <c r="AR876" s="248"/>
      <c r="AS876" s="248"/>
      <c r="AT876" s="248"/>
    </row>
    <row r="877" spans="1:46" ht="15.75" customHeight="1" x14ac:dyDescent="0.2">
      <c r="A877" s="248"/>
      <c r="B877" s="248"/>
      <c r="C877" s="248"/>
      <c r="D877" s="248"/>
      <c r="E877" s="248"/>
      <c r="F877" s="248"/>
      <c r="G877" s="248"/>
      <c r="H877" s="248"/>
      <c r="I877" s="248"/>
      <c r="J877" s="248"/>
      <c r="K877" s="248"/>
      <c r="L877" s="248"/>
      <c r="M877" s="248"/>
      <c r="N877" s="248"/>
      <c r="O877" s="248"/>
      <c r="P877" s="248"/>
      <c r="Q877" s="248"/>
      <c r="R877" s="248"/>
      <c r="S877" s="248"/>
      <c r="T877" s="248"/>
      <c r="U877" s="248"/>
      <c r="V877" s="248"/>
      <c r="W877" s="248"/>
      <c r="X877" s="248"/>
      <c r="Y877" s="248"/>
      <c r="Z877" s="248"/>
      <c r="AA877" s="248"/>
      <c r="AB877" s="248"/>
      <c r="AC877" s="248"/>
      <c r="AD877" s="248"/>
      <c r="AE877" s="248"/>
      <c r="AF877" s="248"/>
      <c r="AG877" s="248"/>
      <c r="AH877" s="248"/>
      <c r="AI877" s="248"/>
      <c r="AJ877" s="248"/>
      <c r="AK877" s="248"/>
      <c r="AL877" s="248"/>
      <c r="AM877" s="248"/>
      <c r="AN877" s="248"/>
      <c r="AO877" s="248"/>
      <c r="AP877" s="248"/>
      <c r="AQ877" s="248"/>
      <c r="AR877" s="248"/>
      <c r="AS877" s="248"/>
      <c r="AT877" s="248"/>
    </row>
    <row r="878" spans="1:46" ht="15.75" customHeight="1" x14ac:dyDescent="0.2">
      <c r="A878" s="248"/>
      <c r="B878" s="248"/>
      <c r="C878" s="248"/>
      <c r="D878" s="248"/>
      <c r="E878" s="248"/>
      <c r="F878" s="248"/>
      <c r="G878" s="248"/>
      <c r="H878" s="248"/>
      <c r="I878" s="248"/>
      <c r="J878" s="248"/>
      <c r="K878" s="248"/>
      <c r="L878" s="248"/>
      <c r="M878" s="248"/>
      <c r="N878" s="248"/>
      <c r="O878" s="248"/>
      <c r="P878" s="248"/>
      <c r="Q878" s="248"/>
      <c r="R878" s="248"/>
      <c r="S878" s="248"/>
      <c r="T878" s="248"/>
      <c r="U878" s="248"/>
      <c r="V878" s="248"/>
      <c r="W878" s="248"/>
      <c r="X878" s="248"/>
      <c r="Y878" s="248"/>
      <c r="Z878" s="248"/>
      <c r="AA878" s="248"/>
      <c r="AB878" s="248"/>
      <c r="AC878" s="248"/>
      <c r="AD878" s="248"/>
      <c r="AE878" s="248"/>
      <c r="AF878" s="248"/>
      <c r="AG878" s="248"/>
      <c r="AH878" s="248"/>
      <c r="AI878" s="248"/>
      <c r="AJ878" s="248"/>
      <c r="AK878" s="248"/>
      <c r="AL878" s="248"/>
      <c r="AM878" s="248"/>
      <c r="AN878" s="248"/>
      <c r="AO878" s="248"/>
      <c r="AP878" s="248"/>
      <c r="AQ878" s="248"/>
      <c r="AR878" s="248"/>
      <c r="AS878" s="248"/>
      <c r="AT878" s="248"/>
    </row>
    <row r="879" spans="1:46" ht="15.75" customHeight="1" x14ac:dyDescent="0.2">
      <c r="A879" s="248"/>
      <c r="B879" s="248"/>
      <c r="C879" s="248"/>
      <c r="D879" s="248"/>
      <c r="E879" s="248"/>
      <c r="F879" s="248"/>
      <c r="G879" s="248"/>
      <c r="H879" s="248"/>
      <c r="I879" s="248"/>
      <c r="J879" s="248"/>
      <c r="K879" s="248"/>
      <c r="L879" s="248"/>
      <c r="M879" s="248"/>
      <c r="N879" s="248"/>
      <c r="O879" s="248"/>
      <c r="P879" s="248"/>
      <c r="Q879" s="248"/>
      <c r="R879" s="248"/>
      <c r="S879" s="248"/>
      <c r="T879" s="248"/>
      <c r="U879" s="248"/>
      <c r="V879" s="248"/>
      <c r="W879" s="248"/>
      <c r="X879" s="248"/>
      <c r="Y879" s="248"/>
      <c r="Z879" s="248"/>
      <c r="AA879" s="248"/>
      <c r="AB879" s="248"/>
      <c r="AC879" s="248"/>
      <c r="AD879" s="248"/>
      <c r="AE879" s="248"/>
      <c r="AF879" s="248"/>
      <c r="AG879" s="248"/>
      <c r="AH879" s="248"/>
      <c r="AI879" s="248"/>
      <c r="AJ879" s="248"/>
      <c r="AK879" s="248"/>
      <c r="AL879" s="248"/>
      <c r="AM879" s="248"/>
      <c r="AN879" s="248"/>
      <c r="AO879" s="248"/>
      <c r="AP879" s="248"/>
      <c r="AQ879" s="248"/>
      <c r="AR879" s="248"/>
      <c r="AS879" s="248"/>
      <c r="AT879" s="248"/>
    </row>
    <row r="880" spans="1:46" ht="15.75" customHeight="1" x14ac:dyDescent="0.2">
      <c r="A880" s="248"/>
      <c r="B880" s="248"/>
      <c r="C880" s="248"/>
      <c r="D880" s="248"/>
      <c r="E880" s="248"/>
      <c r="F880" s="248"/>
      <c r="G880" s="248"/>
      <c r="H880" s="248"/>
      <c r="I880" s="248"/>
      <c r="J880" s="248"/>
      <c r="K880" s="248"/>
      <c r="L880" s="248"/>
      <c r="M880" s="248"/>
      <c r="N880" s="248"/>
      <c r="O880" s="248"/>
      <c r="P880" s="248"/>
      <c r="Q880" s="248"/>
      <c r="R880" s="248"/>
      <c r="S880" s="248"/>
      <c r="T880" s="248"/>
      <c r="U880" s="248"/>
      <c r="V880" s="248"/>
      <c r="W880" s="248"/>
      <c r="X880" s="248"/>
      <c r="Y880" s="248"/>
      <c r="Z880" s="248"/>
      <c r="AA880" s="248"/>
      <c r="AB880" s="248"/>
      <c r="AC880" s="248"/>
      <c r="AD880" s="248"/>
      <c r="AE880" s="248"/>
      <c r="AF880" s="248"/>
      <c r="AG880" s="248"/>
      <c r="AH880" s="248"/>
      <c r="AI880" s="248"/>
      <c r="AJ880" s="248"/>
      <c r="AK880" s="248"/>
      <c r="AL880" s="248"/>
      <c r="AM880" s="248"/>
      <c r="AN880" s="248"/>
      <c r="AO880" s="248"/>
      <c r="AP880" s="248"/>
      <c r="AQ880" s="248"/>
      <c r="AR880" s="248"/>
      <c r="AS880" s="248"/>
      <c r="AT880" s="248"/>
    </row>
    <row r="881" spans="1:46" ht="15.75" customHeight="1" x14ac:dyDescent="0.2">
      <c r="A881" s="248"/>
      <c r="B881" s="248"/>
      <c r="C881" s="248"/>
      <c r="D881" s="248"/>
      <c r="E881" s="248"/>
      <c r="F881" s="248"/>
      <c r="G881" s="248"/>
      <c r="H881" s="248"/>
      <c r="I881" s="248"/>
      <c r="J881" s="248"/>
      <c r="K881" s="248"/>
      <c r="L881" s="248"/>
      <c r="M881" s="248"/>
      <c r="N881" s="248"/>
      <c r="O881" s="248"/>
      <c r="P881" s="248"/>
      <c r="Q881" s="248"/>
      <c r="R881" s="248"/>
      <c r="S881" s="248"/>
      <c r="T881" s="248"/>
      <c r="U881" s="248"/>
      <c r="V881" s="248"/>
      <c r="W881" s="248"/>
      <c r="X881" s="248"/>
      <c r="Y881" s="248"/>
      <c r="Z881" s="248"/>
      <c r="AA881" s="248"/>
      <c r="AB881" s="248"/>
      <c r="AC881" s="248"/>
      <c r="AD881" s="248"/>
      <c r="AE881" s="248"/>
      <c r="AF881" s="248"/>
      <c r="AG881" s="248"/>
      <c r="AH881" s="248"/>
      <c r="AI881" s="248"/>
      <c r="AJ881" s="248"/>
      <c r="AK881" s="248"/>
      <c r="AL881" s="248"/>
      <c r="AM881" s="248"/>
      <c r="AN881" s="248"/>
      <c r="AO881" s="248"/>
      <c r="AP881" s="248"/>
      <c r="AQ881" s="248"/>
      <c r="AR881" s="248"/>
      <c r="AS881" s="248"/>
      <c r="AT881" s="248"/>
    </row>
    <row r="882" spans="1:46" ht="15.75" customHeight="1" x14ac:dyDescent="0.2">
      <c r="A882" s="248"/>
      <c r="B882" s="248"/>
      <c r="C882" s="248"/>
      <c r="D882" s="248"/>
      <c r="E882" s="248"/>
      <c r="F882" s="248"/>
      <c r="G882" s="248"/>
      <c r="H882" s="248"/>
      <c r="I882" s="248"/>
      <c r="J882" s="248"/>
      <c r="K882" s="248"/>
      <c r="L882" s="248"/>
      <c r="M882" s="248"/>
      <c r="N882" s="248"/>
      <c r="O882" s="248"/>
      <c r="P882" s="248"/>
      <c r="Q882" s="248"/>
      <c r="R882" s="248"/>
      <c r="S882" s="248"/>
      <c r="T882" s="248"/>
      <c r="U882" s="248"/>
      <c r="V882" s="248"/>
      <c r="W882" s="248"/>
      <c r="X882" s="248"/>
      <c r="Y882" s="248"/>
      <c r="Z882" s="248"/>
      <c r="AA882" s="248"/>
      <c r="AB882" s="248"/>
      <c r="AC882" s="248"/>
      <c r="AD882" s="248"/>
      <c r="AE882" s="248"/>
      <c r="AF882" s="248"/>
      <c r="AG882" s="248"/>
      <c r="AH882" s="248"/>
      <c r="AI882" s="248"/>
      <c r="AJ882" s="248"/>
      <c r="AK882" s="248"/>
      <c r="AL882" s="248"/>
      <c r="AM882" s="248"/>
      <c r="AN882" s="248"/>
      <c r="AO882" s="248"/>
      <c r="AP882" s="248"/>
      <c r="AQ882" s="248"/>
      <c r="AR882" s="248"/>
      <c r="AS882" s="248"/>
      <c r="AT882" s="248"/>
    </row>
    <row r="883" spans="1:46" ht="15.75" customHeight="1" x14ac:dyDescent="0.2">
      <c r="A883" s="248"/>
      <c r="B883" s="248"/>
      <c r="C883" s="248"/>
      <c r="D883" s="248"/>
      <c r="E883" s="248"/>
      <c r="F883" s="248"/>
      <c r="G883" s="248"/>
      <c r="H883" s="248"/>
      <c r="I883" s="248"/>
      <c r="J883" s="248"/>
      <c r="K883" s="248"/>
      <c r="L883" s="248"/>
      <c r="M883" s="248"/>
      <c r="N883" s="248"/>
      <c r="O883" s="248"/>
      <c r="P883" s="248"/>
      <c r="Q883" s="248"/>
      <c r="R883" s="248"/>
      <c r="S883" s="248"/>
      <c r="T883" s="248"/>
      <c r="U883" s="248"/>
      <c r="V883" s="248"/>
      <c r="W883" s="248"/>
      <c r="X883" s="248"/>
      <c r="Y883" s="248"/>
      <c r="Z883" s="248"/>
      <c r="AA883" s="248"/>
      <c r="AB883" s="248"/>
      <c r="AC883" s="248"/>
      <c r="AD883" s="248"/>
      <c r="AE883" s="248"/>
      <c r="AF883" s="248"/>
      <c r="AG883" s="248"/>
      <c r="AH883" s="248"/>
      <c r="AI883" s="248"/>
      <c r="AJ883" s="248"/>
      <c r="AK883" s="248"/>
      <c r="AL883" s="248"/>
      <c r="AM883" s="248"/>
      <c r="AN883" s="248"/>
      <c r="AO883" s="248"/>
      <c r="AP883" s="248"/>
      <c r="AQ883" s="248"/>
      <c r="AR883" s="248"/>
      <c r="AS883" s="248"/>
      <c r="AT883" s="248"/>
    </row>
    <row r="884" spans="1:46" ht="15.75" customHeight="1" x14ac:dyDescent="0.2">
      <c r="A884" s="248"/>
      <c r="B884" s="248"/>
      <c r="C884" s="248"/>
      <c r="D884" s="248"/>
      <c r="E884" s="248"/>
      <c r="F884" s="248"/>
      <c r="G884" s="248"/>
      <c r="H884" s="248"/>
      <c r="I884" s="248"/>
      <c r="J884" s="248"/>
      <c r="K884" s="248"/>
      <c r="L884" s="248"/>
      <c r="M884" s="248"/>
      <c r="N884" s="248"/>
      <c r="O884" s="248"/>
      <c r="P884" s="248"/>
      <c r="Q884" s="248"/>
      <c r="R884" s="248"/>
      <c r="S884" s="248"/>
      <c r="T884" s="248"/>
      <c r="U884" s="248"/>
      <c r="V884" s="248"/>
      <c r="W884" s="248"/>
      <c r="X884" s="248"/>
      <c r="Y884" s="248"/>
      <c r="Z884" s="248"/>
      <c r="AA884" s="248"/>
      <c r="AB884" s="248"/>
      <c r="AC884" s="248"/>
      <c r="AD884" s="248"/>
      <c r="AE884" s="248"/>
      <c r="AF884" s="248"/>
      <c r="AG884" s="248"/>
      <c r="AH884" s="248"/>
      <c r="AI884" s="248"/>
      <c r="AJ884" s="248"/>
      <c r="AK884" s="248"/>
      <c r="AL884" s="248"/>
      <c r="AM884" s="248"/>
      <c r="AN884" s="248"/>
      <c r="AO884" s="248"/>
      <c r="AP884" s="248"/>
      <c r="AQ884" s="248"/>
      <c r="AR884" s="248"/>
      <c r="AS884" s="248"/>
      <c r="AT884" s="248"/>
    </row>
    <row r="885" spans="1:46" ht="15.75" customHeight="1" x14ac:dyDescent="0.2">
      <c r="A885" s="248"/>
      <c r="B885" s="248"/>
      <c r="C885" s="248"/>
      <c r="D885" s="248"/>
      <c r="E885" s="248"/>
      <c r="F885" s="248"/>
      <c r="G885" s="248"/>
      <c r="H885" s="248"/>
      <c r="I885" s="248"/>
      <c r="J885" s="248"/>
      <c r="K885" s="248"/>
      <c r="L885" s="248"/>
      <c r="M885" s="248"/>
      <c r="N885" s="248"/>
      <c r="O885" s="248"/>
      <c r="P885" s="248"/>
      <c r="Q885" s="248"/>
      <c r="R885" s="248"/>
      <c r="S885" s="248"/>
      <c r="T885" s="248"/>
      <c r="U885" s="248"/>
      <c r="V885" s="248"/>
      <c r="W885" s="248"/>
      <c r="X885" s="248"/>
      <c r="Y885" s="248"/>
      <c r="Z885" s="248"/>
      <c r="AA885" s="248"/>
      <c r="AB885" s="248"/>
      <c r="AC885" s="248"/>
      <c r="AD885" s="248"/>
      <c r="AE885" s="248"/>
      <c r="AF885" s="248"/>
      <c r="AG885" s="248"/>
      <c r="AH885" s="248"/>
      <c r="AI885" s="248"/>
      <c r="AJ885" s="248"/>
      <c r="AK885" s="248"/>
      <c r="AL885" s="248"/>
      <c r="AM885" s="248"/>
      <c r="AN885" s="248"/>
      <c r="AO885" s="248"/>
      <c r="AP885" s="248"/>
      <c r="AQ885" s="248"/>
      <c r="AR885" s="248"/>
      <c r="AS885" s="248"/>
      <c r="AT885" s="248"/>
    </row>
    <row r="886" spans="1:46" ht="15.75" customHeight="1" x14ac:dyDescent="0.2">
      <c r="A886" s="248"/>
      <c r="B886" s="248"/>
      <c r="C886" s="248"/>
      <c r="D886" s="248"/>
      <c r="E886" s="248"/>
      <c r="F886" s="248"/>
      <c r="G886" s="248"/>
      <c r="H886" s="248"/>
      <c r="I886" s="248"/>
      <c r="J886" s="248"/>
      <c r="K886" s="248"/>
      <c r="L886" s="248"/>
      <c r="M886" s="248"/>
      <c r="N886" s="248"/>
      <c r="O886" s="248"/>
      <c r="P886" s="248"/>
      <c r="Q886" s="248"/>
      <c r="R886" s="248"/>
      <c r="S886" s="248"/>
      <c r="T886" s="248"/>
      <c r="U886" s="248"/>
      <c r="V886" s="248"/>
      <c r="W886" s="248"/>
      <c r="X886" s="248"/>
      <c r="Y886" s="248"/>
      <c r="Z886" s="248"/>
      <c r="AA886" s="248"/>
      <c r="AB886" s="248"/>
      <c r="AC886" s="248"/>
      <c r="AD886" s="248"/>
      <c r="AE886" s="248"/>
      <c r="AF886" s="248"/>
      <c r="AG886" s="248"/>
      <c r="AH886" s="248"/>
      <c r="AI886" s="248"/>
      <c r="AJ886" s="248"/>
      <c r="AK886" s="248"/>
      <c r="AL886" s="248"/>
      <c r="AM886" s="248"/>
      <c r="AN886" s="248"/>
      <c r="AO886" s="248"/>
      <c r="AP886" s="248"/>
      <c r="AQ886" s="248"/>
      <c r="AR886" s="248"/>
      <c r="AS886" s="248"/>
      <c r="AT886" s="248"/>
    </row>
    <row r="887" spans="1:46" ht="15.75" customHeight="1" x14ac:dyDescent="0.2">
      <c r="A887" s="248"/>
      <c r="B887" s="248"/>
      <c r="C887" s="248"/>
      <c r="D887" s="248"/>
      <c r="E887" s="248"/>
      <c r="F887" s="248"/>
      <c r="G887" s="248"/>
      <c r="H887" s="248"/>
      <c r="I887" s="248"/>
      <c r="J887" s="248"/>
      <c r="K887" s="248"/>
      <c r="L887" s="248"/>
      <c r="M887" s="248"/>
      <c r="N887" s="248"/>
      <c r="O887" s="248"/>
      <c r="P887" s="248"/>
      <c r="Q887" s="248"/>
      <c r="R887" s="248"/>
      <c r="S887" s="248"/>
      <c r="T887" s="248"/>
      <c r="U887" s="248"/>
      <c r="V887" s="248"/>
      <c r="W887" s="248"/>
      <c r="X887" s="248"/>
      <c r="Y887" s="248"/>
      <c r="Z887" s="248"/>
      <c r="AA887" s="248"/>
      <c r="AB887" s="248"/>
      <c r="AC887" s="248"/>
      <c r="AD887" s="248"/>
      <c r="AE887" s="248"/>
      <c r="AF887" s="248"/>
      <c r="AG887" s="248"/>
      <c r="AH887" s="248"/>
      <c r="AI887" s="248"/>
      <c r="AJ887" s="248"/>
      <c r="AK887" s="248"/>
      <c r="AL887" s="248"/>
      <c r="AM887" s="248"/>
      <c r="AN887" s="248"/>
      <c r="AO887" s="248"/>
      <c r="AP887" s="248"/>
      <c r="AQ887" s="248"/>
      <c r="AR887" s="248"/>
      <c r="AS887" s="248"/>
      <c r="AT887" s="248"/>
    </row>
    <row r="888" spans="1:46" ht="15.75" customHeight="1" x14ac:dyDescent="0.2">
      <c r="A888" s="248"/>
      <c r="B888" s="248"/>
      <c r="C888" s="248"/>
      <c r="D888" s="248"/>
      <c r="E888" s="248"/>
      <c r="F888" s="248"/>
      <c r="G888" s="248"/>
      <c r="H888" s="248"/>
      <c r="I888" s="248"/>
      <c r="J888" s="248"/>
      <c r="K888" s="248"/>
      <c r="L888" s="248"/>
      <c r="M888" s="248"/>
      <c r="N888" s="248"/>
      <c r="O888" s="248"/>
      <c r="P888" s="248"/>
      <c r="Q888" s="248"/>
      <c r="R888" s="248"/>
      <c r="S888" s="248"/>
      <c r="T888" s="248"/>
      <c r="U888" s="248"/>
      <c r="V888" s="248"/>
      <c r="W888" s="248"/>
      <c r="X888" s="248"/>
      <c r="Y888" s="248"/>
      <c r="Z888" s="248"/>
      <c r="AA888" s="248"/>
      <c r="AB888" s="248"/>
      <c r="AC888" s="248"/>
      <c r="AD888" s="248"/>
      <c r="AE888" s="248"/>
      <c r="AF888" s="248"/>
      <c r="AG888" s="248"/>
      <c r="AH888" s="248"/>
      <c r="AI888" s="248"/>
      <c r="AJ888" s="248"/>
      <c r="AK888" s="248"/>
      <c r="AL888" s="248"/>
      <c r="AM888" s="248"/>
      <c r="AN888" s="248"/>
      <c r="AO888" s="248"/>
      <c r="AP888" s="248"/>
      <c r="AQ888" s="248"/>
      <c r="AR888" s="248"/>
      <c r="AS888" s="248"/>
      <c r="AT888" s="248"/>
    </row>
    <row r="889" spans="1:46" ht="15.75" customHeight="1" x14ac:dyDescent="0.2">
      <c r="A889" s="248"/>
      <c r="B889" s="248"/>
      <c r="C889" s="248"/>
      <c r="D889" s="248"/>
      <c r="E889" s="248"/>
      <c r="F889" s="248"/>
      <c r="G889" s="248"/>
      <c r="H889" s="248"/>
      <c r="I889" s="248"/>
      <c r="J889" s="248"/>
      <c r="K889" s="248"/>
      <c r="L889" s="248"/>
      <c r="M889" s="248"/>
      <c r="N889" s="248"/>
      <c r="O889" s="248"/>
      <c r="P889" s="248"/>
      <c r="Q889" s="248"/>
      <c r="R889" s="248"/>
      <c r="S889" s="248"/>
      <c r="T889" s="248"/>
      <c r="U889" s="248"/>
      <c r="V889" s="248"/>
      <c r="W889" s="248"/>
      <c r="X889" s="248"/>
      <c r="Y889" s="248"/>
      <c r="Z889" s="248"/>
      <c r="AA889" s="248"/>
      <c r="AB889" s="248"/>
      <c r="AC889" s="248"/>
      <c r="AD889" s="248"/>
      <c r="AE889" s="248"/>
      <c r="AF889" s="248"/>
      <c r="AG889" s="248"/>
      <c r="AH889" s="248"/>
      <c r="AI889" s="248"/>
      <c r="AJ889" s="248"/>
      <c r="AK889" s="248"/>
      <c r="AL889" s="248"/>
      <c r="AM889" s="248"/>
      <c r="AN889" s="248"/>
      <c r="AO889" s="248"/>
      <c r="AP889" s="248"/>
      <c r="AQ889" s="248"/>
      <c r="AR889" s="248"/>
      <c r="AS889" s="248"/>
      <c r="AT889" s="248"/>
    </row>
    <row r="890" spans="1:46" ht="15.75" customHeight="1" x14ac:dyDescent="0.2">
      <c r="A890" s="248"/>
      <c r="B890" s="248"/>
      <c r="C890" s="248"/>
      <c r="D890" s="248"/>
      <c r="E890" s="248"/>
      <c r="F890" s="248"/>
      <c r="G890" s="248"/>
      <c r="H890" s="248"/>
      <c r="I890" s="248"/>
      <c r="J890" s="248"/>
      <c r="K890" s="248"/>
      <c r="L890" s="248"/>
      <c r="M890" s="248"/>
      <c r="N890" s="248"/>
      <c r="O890" s="248"/>
      <c r="P890" s="248"/>
      <c r="Q890" s="248"/>
      <c r="R890" s="248"/>
      <c r="S890" s="248"/>
      <c r="T890" s="248"/>
      <c r="U890" s="248"/>
      <c r="V890" s="248"/>
      <c r="W890" s="248"/>
      <c r="X890" s="248"/>
      <c r="Y890" s="248"/>
      <c r="Z890" s="248"/>
      <c r="AA890" s="248"/>
      <c r="AB890" s="248"/>
      <c r="AC890" s="248"/>
      <c r="AD890" s="248"/>
      <c r="AE890" s="248"/>
      <c r="AF890" s="248"/>
      <c r="AG890" s="248"/>
      <c r="AH890" s="248"/>
      <c r="AI890" s="248"/>
      <c r="AJ890" s="248"/>
      <c r="AK890" s="248"/>
      <c r="AL890" s="248"/>
      <c r="AM890" s="248"/>
      <c r="AN890" s="248"/>
      <c r="AO890" s="248"/>
      <c r="AP890" s="248"/>
      <c r="AQ890" s="248"/>
      <c r="AR890" s="248"/>
      <c r="AS890" s="248"/>
      <c r="AT890" s="248"/>
    </row>
    <row r="891" spans="1:46" ht="15.75" customHeight="1" x14ac:dyDescent="0.2">
      <c r="A891" s="248"/>
      <c r="B891" s="248"/>
      <c r="C891" s="248"/>
      <c r="D891" s="248"/>
      <c r="E891" s="248"/>
      <c r="F891" s="248"/>
      <c r="G891" s="248"/>
      <c r="H891" s="248"/>
      <c r="I891" s="248"/>
      <c r="J891" s="248"/>
      <c r="K891" s="248"/>
      <c r="L891" s="248"/>
      <c r="M891" s="248"/>
      <c r="N891" s="248"/>
      <c r="O891" s="248"/>
      <c r="P891" s="248"/>
      <c r="Q891" s="248"/>
      <c r="R891" s="248"/>
      <c r="S891" s="248"/>
      <c r="T891" s="248"/>
      <c r="U891" s="248"/>
      <c r="V891" s="248"/>
      <c r="W891" s="248"/>
      <c r="X891" s="248"/>
      <c r="Y891" s="248"/>
      <c r="Z891" s="248"/>
      <c r="AA891" s="248"/>
      <c r="AB891" s="248"/>
      <c r="AC891" s="248"/>
      <c r="AD891" s="248"/>
      <c r="AE891" s="248"/>
      <c r="AF891" s="248"/>
      <c r="AG891" s="248"/>
      <c r="AH891" s="248"/>
      <c r="AI891" s="248"/>
      <c r="AJ891" s="248"/>
      <c r="AK891" s="248"/>
      <c r="AL891" s="248"/>
      <c r="AM891" s="248"/>
      <c r="AN891" s="248"/>
      <c r="AO891" s="248"/>
      <c r="AP891" s="248"/>
      <c r="AQ891" s="248"/>
      <c r="AR891" s="248"/>
      <c r="AS891" s="248"/>
      <c r="AT891" s="248"/>
    </row>
    <row r="892" spans="1:46" ht="15.75" customHeight="1" x14ac:dyDescent="0.2">
      <c r="A892" s="248"/>
      <c r="B892" s="248"/>
      <c r="C892" s="248"/>
      <c r="D892" s="248"/>
      <c r="E892" s="248"/>
      <c r="F892" s="248"/>
      <c r="G892" s="248"/>
      <c r="H892" s="248"/>
      <c r="I892" s="248"/>
      <c r="J892" s="248"/>
      <c r="K892" s="248"/>
      <c r="L892" s="248"/>
      <c r="M892" s="248"/>
      <c r="N892" s="248"/>
      <c r="O892" s="248"/>
      <c r="P892" s="248"/>
      <c r="Q892" s="248"/>
      <c r="R892" s="248"/>
      <c r="S892" s="248"/>
      <c r="T892" s="248"/>
      <c r="U892" s="248"/>
      <c r="V892" s="248"/>
      <c r="W892" s="248"/>
      <c r="X892" s="248"/>
      <c r="Y892" s="248"/>
      <c r="Z892" s="248"/>
      <c r="AA892" s="248"/>
      <c r="AB892" s="248"/>
      <c r="AC892" s="248"/>
      <c r="AD892" s="248"/>
      <c r="AE892" s="248"/>
      <c r="AF892" s="248"/>
      <c r="AG892" s="248"/>
      <c r="AH892" s="248"/>
      <c r="AI892" s="248"/>
      <c r="AJ892" s="248"/>
      <c r="AK892" s="248"/>
      <c r="AL892" s="248"/>
      <c r="AM892" s="248"/>
      <c r="AN892" s="248"/>
      <c r="AO892" s="248"/>
      <c r="AP892" s="248"/>
      <c r="AQ892" s="248"/>
      <c r="AR892" s="248"/>
      <c r="AS892" s="248"/>
      <c r="AT892" s="248"/>
    </row>
    <row r="893" spans="1:46" ht="15.75" customHeight="1" x14ac:dyDescent="0.2">
      <c r="A893" s="248"/>
      <c r="B893" s="248"/>
      <c r="C893" s="248"/>
      <c r="D893" s="248"/>
      <c r="E893" s="248"/>
      <c r="F893" s="248"/>
      <c r="G893" s="248"/>
      <c r="H893" s="248"/>
      <c r="I893" s="248"/>
      <c r="J893" s="248"/>
      <c r="K893" s="248"/>
      <c r="L893" s="248"/>
      <c r="M893" s="248"/>
      <c r="N893" s="248"/>
      <c r="O893" s="248"/>
      <c r="P893" s="248"/>
      <c r="Q893" s="248"/>
      <c r="R893" s="248"/>
      <c r="S893" s="248"/>
      <c r="T893" s="248"/>
      <c r="U893" s="248"/>
      <c r="V893" s="248"/>
      <c r="W893" s="248"/>
      <c r="X893" s="248"/>
      <c r="Y893" s="248"/>
      <c r="Z893" s="248"/>
      <c r="AA893" s="248"/>
      <c r="AB893" s="248"/>
      <c r="AC893" s="248"/>
      <c r="AD893" s="248"/>
      <c r="AE893" s="248"/>
      <c r="AF893" s="248"/>
      <c r="AG893" s="248"/>
      <c r="AH893" s="248"/>
      <c r="AI893" s="248"/>
      <c r="AJ893" s="248"/>
      <c r="AK893" s="248"/>
      <c r="AL893" s="248"/>
      <c r="AM893" s="248"/>
      <c r="AN893" s="248"/>
      <c r="AO893" s="248"/>
      <c r="AP893" s="248"/>
      <c r="AQ893" s="248"/>
      <c r="AR893" s="248"/>
      <c r="AS893" s="248"/>
      <c r="AT893" s="248"/>
    </row>
    <row r="894" spans="1:46" ht="15.75" customHeight="1" x14ac:dyDescent="0.2">
      <c r="A894" s="248"/>
      <c r="B894" s="248"/>
      <c r="C894" s="248"/>
      <c r="D894" s="248"/>
      <c r="E894" s="248"/>
      <c r="F894" s="248"/>
      <c r="G894" s="248"/>
      <c r="H894" s="248"/>
      <c r="I894" s="248"/>
      <c r="J894" s="248"/>
      <c r="K894" s="248"/>
      <c r="L894" s="248"/>
      <c r="M894" s="248"/>
      <c r="N894" s="248"/>
      <c r="O894" s="248"/>
      <c r="P894" s="248"/>
      <c r="Q894" s="248"/>
      <c r="R894" s="248"/>
      <c r="S894" s="248"/>
      <c r="T894" s="248"/>
      <c r="U894" s="248"/>
      <c r="V894" s="248"/>
      <c r="W894" s="248"/>
      <c r="X894" s="248"/>
      <c r="Y894" s="248"/>
      <c r="Z894" s="248"/>
      <c r="AA894" s="248"/>
      <c r="AB894" s="248"/>
      <c r="AC894" s="248"/>
      <c r="AD894" s="248"/>
      <c r="AE894" s="248"/>
      <c r="AF894" s="248"/>
      <c r="AG894" s="248"/>
      <c r="AH894" s="248"/>
      <c r="AI894" s="248"/>
      <c r="AJ894" s="248"/>
      <c r="AK894" s="248"/>
      <c r="AL894" s="248"/>
      <c r="AM894" s="248"/>
      <c r="AN894" s="248"/>
      <c r="AO894" s="248"/>
      <c r="AP894" s="248"/>
      <c r="AQ894" s="248"/>
      <c r="AR894" s="248"/>
      <c r="AS894" s="248"/>
      <c r="AT894" s="248"/>
    </row>
    <row r="895" spans="1:46" ht="15.75" customHeight="1" x14ac:dyDescent="0.2">
      <c r="A895" s="248"/>
      <c r="B895" s="248"/>
      <c r="C895" s="248"/>
      <c r="D895" s="248"/>
      <c r="E895" s="248"/>
      <c r="F895" s="248"/>
      <c r="G895" s="248"/>
      <c r="H895" s="248"/>
      <c r="I895" s="248"/>
      <c r="J895" s="248"/>
      <c r="K895" s="248"/>
      <c r="L895" s="248"/>
      <c r="M895" s="248"/>
      <c r="N895" s="248"/>
      <c r="O895" s="248"/>
      <c r="P895" s="248"/>
      <c r="Q895" s="248"/>
      <c r="R895" s="248"/>
      <c r="S895" s="248"/>
      <c r="T895" s="248"/>
      <c r="U895" s="248"/>
      <c r="V895" s="248"/>
      <c r="W895" s="248"/>
      <c r="X895" s="248"/>
      <c r="Y895" s="248"/>
      <c r="Z895" s="248"/>
      <c r="AA895" s="248"/>
      <c r="AB895" s="248"/>
      <c r="AC895" s="248"/>
      <c r="AD895" s="248"/>
      <c r="AE895" s="248"/>
      <c r="AF895" s="248"/>
      <c r="AG895" s="248"/>
      <c r="AH895" s="248"/>
      <c r="AI895" s="248"/>
      <c r="AJ895" s="248"/>
      <c r="AK895" s="248"/>
      <c r="AL895" s="248"/>
      <c r="AM895" s="248"/>
      <c r="AN895" s="248"/>
      <c r="AO895" s="248"/>
      <c r="AP895" s="248"/>
      <c r="AQ895" s="248"/>
      <c r="AR895" s="248"/>
      <c r="AS895" s="248"/>
      <c r="AT895" s="248"/>
    </row>
    <row r="896" spans="1:46" ht="15.75" customHeight="1" x14ac:dyDescent="0.2">
      <c r="A896" s="248"/>
      <c r="B896" s="248"/>
      <c r="C896" s="248"/>
      <c r="D896" s="248"/>
      <c r="E896" s="248"/>
      <c r="F896" s="248"/>
      <c r="G896" s="248"/>
      <c r="H896" s="248"/>
      <c r="I896" s="248"/>
      <c r="J896" s="248"/>
      <c r="K896" s="248"/>
      <c r="L896" s="248"/>
      <c r="M896" s="248"/>
      <c r="N896" s="248"/>
      <c r="O896" s="248"/>
      <c r="P896" s="248"/>
      <c r="Q896" s="248"/>
      <c r="R896" s="248"/>
      <c r="S896" s="248"/>
      <c r="T896" s="248"/>
      <c r="U896" s="248"/>
      <c r="V896" s="248"/>
      <c r="W896" s="248"/>
      <c r="X896" s="248"/>
      <c r="Y896" s="248"/>
      <c r="Z896" s="248"/>
      <c r="AA896" s="248"/>
      <c r="AB896" s="248"/>
      <c r="AC896" s="248"/>
      <c r="AD896" s="248"/>
      <c r="AE896" s="248"/>
      <c r="AF896" s="248"/>
      <c r="AG896" s="248"/>
      <c r="AH896" s="248"/>
      <c r="AI896" s="248"/>
      <c r="AJ896" s="248"/>
      <c r="AK896" s="248"/>
      <c r="AL896" s="248"/>
      <c r="AM896" s="248"/>
      <c r="AN896" s="248"/>
      <c r="AO896" s="248"/>
      <c r="AP896" s="248"/>
      <c r="AQ896" s="248"/>
      <c r="AR896" s="248"/>
      <c r="AS896" s="248"/>
      <c r="AT896" s="248"/>
    </row>
    <row r="897" spans="1:46" ht="15.75" customHeight="1" x14ac:dyDescent="0.2">
      <c r="A897" s="248"/>
      <c r="B897" s="248"/>
      <c r="C897" s="248"/>
      <c r="D897" s="248"/>
      <c r="E897" s="248"/>
      <c r="F897" s="248"/>
      <c r="G897" s="248"/>
      <c r="H897" s="248"/>
      <c r="I897" s="248"/>
      <c r="J897" s="248"/>
      <c r="K897" s="248"/>
      <c r="L897" s="248"/>
      <c r="M897" s="248"/>
      <c r="N897" s="248"/>
      <c r="O897" s="248"/>
      <c r="P897" s="248"/>
      <c r="Q897" s="248"/>
      <c r="R897" s="248"/>
      <c r="S897" s="248"/>
      <c r="T897" s="248"/>
      <c r="U897" s="248"/>
      <c r="V897" s="248"/>
      <c r="W897" s="248"/>
      <c r="X897" s="248"/>
      <c r="Y897" s="248"/>
      <c r="Z897" s="248"/>
      <c r="AA897" s="248"/>
      <c r="AB897" s="248"/>
      <c r="AC897" s="248"/>
      <c r="AD897" s="248"/>
      <c r="AE897" s="248"/>
      <c r="AF897" s="248"/>
      <c r="AG897" s="248"/>
      <c r="AH897" s="248"/>
      <c r="AI897" s="248"/>
      <c r="AJ897" s="248"/>
      <c r="AK897" s="248"/>
      <c r="AL897" s="248"/>
      <c r="AM897" s="248"/>
      <c r="AN897" s="248"/>
      <c r="AO897" s="248"/>
      <c r="AP897" s="248"/>
      <c r="AQ897" s="248"/>
      <c r="AR897" s="248"/>
      <c r="AS897" s="248"/>
      <c r="AT897" s="248"/>
    </row>
    <row r="898" spans="1:46" ht="15.75" customHeight="1" x14ac:dyDescent="0.2">
      <c r="A898" s="248"/>
      <c r="B898" s="248"/>
      <c r="C898" s="248"/>
      <c r="D898" s="248"/>
      <c r="E898" s="248"/>
      <c r="F898" s="248"/>
      <c r="G898" s="248"/>
      <c r="H898" s="248"/>
      <c r="I898" s="248"/>
      <c r="J898" s="248"/>
      <c r="K898" s="248"/>
      <c r="L898" s="248"/>
      <c r="M898" s="248"/>
      <c r="N898" s="248"/>
      <c r="O898" s="248"/>
      <c r="P898" s="248"/>
      <c r="Q898" s="248"/>
      <c r="R898" s="248"/>
      <c r="S898" s="248"/>
      <c r="T898" s="248"/>
      <c r="U898" s="248"/>
      <c r="V898" s="248"/>
      <c r="W898" s="248"/>
      <c r="X898" s="248"/>
      <c r="Y898" s="248"/>
      <c r="Z898" s="248"/>
      <c r="AA898" s="248"/>
      <c r="AB898" s="248"/>
      <c r="AC898" s="248"/>
      <c r="AD898" s="248"/>
      <c r="AE898" s="248"/>
      <c r="AF898" s="248"/>
      <c r="AG898" s="248"/>
      <c r="AH898" s="248"/>
      <c r="AI898" s="248"/>
      <c r="AJ898" s="248"/>
      <c r="AK898" s="248"/>
      <c r="AL898" s="248"/>
      <c r="AM898" s="248"/>
      <c r="AN898" s="248"/>
      <c r="AO898" s="248"/>
      <c r="AP898" s="248"/>
      <c r="AQ898" s="248"/>
      <c r="AR898" s="248"/>
      <c r="AS898" s="248"/>
      <c r="AT898" s="248"/>
    </row>
    <row r="899" spans="1:46" ht="15.75" customHeight="1" x14ac:dyDescent="0.2">
      <c r="A899" s="248"/>
      <c r="B899" s="248"/>
      <c r="C899" s="248"/>
      <c r="D899" s="248"/>
      <c r="E899" s="248"/>
      <c r="F899" s="248"/>
      <c r="G899" s="248"/>
      <c r="H899" s="248"/>
      <c r="I899" s="248"/>
      <c r="J899" s="248"/>
      <c r="K899" s="248"/>
      <c r="L899" s="248"/>
      <c r="M899" s="248"/>
      <c r="N899" s="248"/>
      <c r="O899" s="248"/>
      <c r="P899" s="248"/>
      <c r="Q899" s="248"/>
      <c r="R899" s="248"/>
      <c r="S899" s="248"/>
      <c r="T899" s="248"/>
      <c r="U899" s="248"/>
      <c r="V899" s="248"/>
      <c r="W899" s="248"/>
      <c r="X899" s="248"/>
      <c r="Y899" s="248"/>
      <c r="Z899" s="248"/>
      <c r="AA899" s="248"/>
      <c r="AB899" s="248"/>
      <c r="AC899" s="248"/>
      <c r="AD899" s="248"/>
      <c r="AE899" s="248"/>
      <c r="AF899" s="248"/>
      <c r="AG899" s="248"/>
      <c r="AH899" s="248"/>
      <c r="AI899" s="248"/>
      <c r="AJ899" s="248"/>
      <c r="AK899" s="248"/>
      <c r="AL899" s="248"/>
      <c r="AM899" s="248"/>
      <c r="AN899" s="248"/>
      <c r="AO899" s="248"/>
      <c r="AP899" s="248"/>
      <c r="AQ899" s="248"/>
      <c r="AR899" s="248"/>
      <c r="AS899" s="248"/>
      <c r="AT899" s="248"/>
    </row>
    <row r="900" spans="1:46" ht="15.75" customHeight="1" x14ac:dyDescent="0.2">
      <c r="A900" s="248"/>
      <c r="B900" s="248"/>
      <c r="C900" s="248"/>
      <c r="D900" s="248"/>
      <c r="E900" s="248"/>
      <c r="F900" s="248"/>
      <c r="G900" s="248"/>
      <c r="H900" s="248"/>
      <c r="I900" s="248"/>
      <c r="J900" s="248"/>
      <c r="K900" s="248"/>
      <c r="L900" s="248"/>
      <c r="M900" s="248"/>
      <c r="N900" s="248"/>
      <c r="O900" s="248"/>
      <c r="P900" s="248"/>
      <c r="Q900" s="248"/>
      <c r="R900" s="248"/>
      <c r="S900" s="248"/>
      <c r="T900" s="248"/>
      <c r="U900" s="248"/>
      <c r="V900" s="248"/>
      <c r="W900" s="248"/>
      <c r="X900" s="248"/>
      <c r="Y900" s="248"/>
      <c r="Z900" s="248"/>
      <c r="AA900" s="248"/>
      <c r="AB900" s="248"/>
      <c r="AC900" s="248"/>
      <c r="AD900" s="248"/>
      <c r="AE900" s="248"/>
      <c r="AF900" s="248"/>
      <c r="AG900" s="248"/>
      <c r="AH900" s="248"/>
      <c r="AI900" s="248"/>
      <c r="AJ900" s="248"/>
      <c r="AK900" s="248"/>
      <c r="AL900" s="248"/>
      <c r="AM900" s="248"/>
      <c r="AN900" s="248"/>
      <c r="AO900" s="248"/>
      <c r="AP900" s="248"/>
      <c r="AQ900" s="248"/>
      <c r="AR900" s="248"/>
      <c r="AS900" s="248"/>
      <c r="AT900" s="248"/>
    </row>
    <row r="901" spans="1:46" ht="15.75" customHeight="1" x14ac:dyDescent="0.2">
      <c r="A901" s="248"/>
      <c r="B901" s="248"/>
      <c r="C901" s="248"/>
      <c r="D901" s="248"/>
      <c r="E901" s="248"/>
      <c r="F901" s="248"/>
      <c r="G901" s="248"/>
      <c r="H901" s="248"/>
      <c r="I901" s="248"/>
      <c r="J901" s="248"/>
      <c r="K901" s="248"/>
      <c r="L901" s="248"/>
      <c r="M901" s="248"/>
      <c r="N901" s="248"/>
      <c r="O901" s="248"/>
      <c r="P901" s="248"/>
      <c r="Q901" s="248"/>
      <c r="R901" s="248"/>
      <c r="S901" s="248"/>
      <c r="T901" s="248"/>
      <c r="U901" s="248"/>
      <c r="V901" s="248"/>
      <c r="W901" s="248"/>
      <c r="X901" s="248"/>
      <c r="Y901" s="248"/>
      <c r="Z901" s="248"/>
      <c r="AA901" s="248"/>
      <c r="AB901" s="248"/>
      <c r="AC901" s="248"/>
      <c r="AD901" s="248"/>
      <c r="AE901" s="248"/>
      <c r="AF901" s="248"/>
      <c r="AG901" s="248"/>
      <c r="AH901" s="248"/>
      <c r="AI901" s="248"/>
      <c r="AJ901" s="248"/>
      <c r="AK901" s="248"/>
      <c r="AL901" s="248"/>
      <c r="AM901" s="248"/>
      <c r="AN901" s="248"/>
      <c r="AO901" s="248"/>
      <c r="AP901" s="248"/>
      <c r="AQ901" s="248"/>
      <c r="AR901" s="248"/>
      <c r="AS901" s="248"/>
      <c r="AT901" s="248"/>
    </row>
    <row r="902" spans="1:46" ht="15.75" customHeight="1" x14ac:dyDescent="0.2">
      <c r="A902" s="248"/>
      <c r="B902" s="248"/>
      <c r="C902" s="248"/>
      <c r="D902" s="248"/>
      <c r="E902" s="248"/>
      <c r="F902" s="248"/>
      <c r="G902" s="248"/>
      <c r="H902" s="248"/>
      <c r="I902" s="248"/>
      <c r="J902" s="248"/>
      <c r="K902" s="248"/>
      <c r="L902" s="248"/>
      <c r="M902" s="248"/>
      <c r="N902" s="248"/>
      <c r="O902" s="248"/>
      <c r="P902" s="248"/>
      <c r="Q902" s="248"/>
      <c r="R902" s="248"/>
      <c r="S902" s="248"/>
      <c r="T902" s="248"/>
      <c r="U902" s="248"/>
      <c r="V902" s="248"/>
      <c r="W902" s="248"/>
      <c r="X902" s="248"/>
      <c r="Y902" s="248"/>
      <c r="Z902" s="248"/>
      <c r="AA902" s="248"/>
      <c r="AB902" s="248"/>
      <c r="AC902" s="248"/>
      <c r="AD902" s="248"/>
      <c r="AE902" s="248"/>
      <c r="AF902" s="248"/>
      <c r="AG902" s="248"/>
      <c r="AH902" s="248"/>
      <c r="AI902" s="248"/>
      <c r="AJ902" s="248"/>
      <c r="AK902" s="248"/>
      <c r="AL902" s="248"/>
      <c r="AM902" s="248"/>
      <c r="AN902" s="248"/>
      <c r="AO902" s="248"/>
      <c r="AP902" s="248"/>
      <c r="AQ902" s="248"/>
      <c r="AR902" s="248"/>
      <c r="AS902" s="248"/>
      <c r="AT902" s="248"/>
    </row>
    <row r="903" spans="1:46" ht="15.75" customHeight="1" x14ac:dyDescent="0.2">
      <c r="A903" s="248"/>
      <c r="B903" s="248"/>
      <c r="C903" s="248"/>
      <c r="D903" s="248"/>
      <c r="E903" s="248"/>
      <c r="F903" s="248"/>
      <c r="G903" s="248"/>
      <c r="H903" s="248"/>
      <c r="I903" s="248"/>
      <c r="J903" s="248"/>
      <c r="K903" s="248"/>
      <c r="L903" s="248"/>
      <c r="M903" s="248"/>
      <c r="N903" s="248"/>
      <c r="O903" s="248"/>
      <c r="P903" s="248"/>
      <c r="Q903" s="248"/>
      <c r="R903" s="248"/>
      <c r="S903" s="248"/>
      <c r="T903" s="248"/>
      <c r="U903" s="248"/>
      <c r="V903" s="248"/>
      <c r="W903" s="248"/>
      <c r="X903" s="248"/>
      <c r="Y903" s="248"/>
      <c r="Z903" s="248"/>
      <c r="AA903" s="248"/>
      <c r="AB903" s="248"/>
      <c r="AC903" s="248"/>
      <c r="AD903" s="248"/>
      <c r="AE903" s="248"/>
      <c r="AF903" s="248"/>
      <c r="AG903" s="248"/>
      <c r="AH903" s="248"/>
      <c r="AI903" s="248"/>
      <c r="AJ903" s="248"/>
      <c r="AK903" s="248"/>
      <c r="AL903" s="248"/>
      <c r="AM903" s="248"/>
      <c r="AN903" s="248"/>
      <c r="AO903" s="248"/>
      <c r="AP903" s="248"/>
      <c r="AQ903" s="248"/>
      <c r="AR903" s="248"/>
      <c r="AS903" s="248"/>
      <c r="AT903" s="248"/>
    </row>
    <row r="904" spans="1:46" ht="15.75" customHeight="1" x14ac:dyDescent="0.2">
      <c r="A904" s="248"/>
      <c r="B904" s="248"/>
      <c r="C904" s="248"/>
      <c r="D904" s="248"/>
      <c r="E904" s="248"/>
      <c r="F904" s="248"/>
      <c r="G904" s="248"/>
      <c r="H904" s="248"/>
      <c r="I904" s="248"/>
      <c r="J904" s="248"/>
      <c r="K904" s="248"/>
      <c r="L904" s="248"/>
      <c r="M904" s="248"/>
      <c r="N904" s="248"/>
      <c r="O904" s="248"/>
      <c r="P904" s="248"/>
      <c r="Q904" s="248"/>
      <c r="R904" s="248"/>
      <c r="S904" s="248"/>
      <c r="T904" s="248"/>
      <c r="U904" s="248"/>
      <c r="V904" s="248"/>
      <c r="W904" s="248"/>
      <c r="X904" s="248"/>
      <c r="Y904" s="248"/>
      <c r="Z904" s="248"/>
      <c r="AA904" s="248"/>
      <c r="AB904" s="248"/>
      <c r="AC904" s="248"/>
      <c r="AD904" s="248"/>
      <c r="AE904" s="248"/>
      <c r="AF904" s="248"/>
      <c r="AG904" s="248"/>
      <c r="AH904" s="248"/>
      <c r="AI904" s="248"/>
      <c r="AJ904" s="248"/>
      <c r="AK904" s="248"/>
      <c r="AL904" s="248"/>
      <c r="AM904" s="248"/>
      <c r="AN904" s="248"/>
      <c r="AO904" s="248"/>
      <c r="AP904" s="248"/>
      <c r="AQ904" s="248"/>
      <c r="AR904" s="248"/>
      <c r="AS904" s="248"/>
      <c r="AT904" s="248"/>
    </row>
    <row r="905" spans="1:46" ht="15.75" customHeight="1" x14ac:dyDescent="0.2">
      <c r="A905" s="248"/>
      <c r="B905" s="248"/>
      <c r="C905" s="248"/>
      <c r="D905" s="248"/>
      <c r="E905" s="248"/>
      <c r="F905" s="248"/>
      <c r="G905" s="248"/>
      <c r="H905" s="24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  <c r="U905" s="248"/>
      <c r="V905" s="248"/>
      <c r="W905" s="248"/>
      <c r="X905" s="248"/>
      <c r="Y905" s="248"/>
      <c r="Z905" s="248"/>
      <c r="AA905" s="248"/>
      <c r="AB905" s="248"/>
      <c r="AC905" s="248"/>
      <c r="AD905" s="248"/>
      <c r="AE905" s="248"/>
      <c r="AF905" s="248"/>
      <c r="AG905" s="248"/>
      <c r="AH905" s="248"/>
      <c r="AI905" s="248"/>
      <c r="AJ905" s="248"/>
      <c r="AK905" s="248"/>
      <c r="AL905" s="248"/>
      <c r="AM905" s="248"/>
      <c r="AN905" s="248"/>
      <c r="AO905" s="248"/>
      <c r="AP905" s="248"/>
      <c r="AQ905" s="248"/>
      <c r="AR905" s="248"/>
      <c r="AS905" s="248"/>
      <c r="AT905" s="248"/>
    </row>
    <row r="906" spans="1:46" ht="15.75" customHeight="1" x14ac:dyDescent="0.2">
      <c r="A906" s="248"/>
      <c r="B906" s="248"/>
      <c r="C906" s="248"/>
      <c r="D906" s="248"/>
      <c r="E906" s="248"/>
      <c r="F906" s="248"/>
      <c r="G906" s="248"/>
      <c r="H906" s="248"/>
      <c r="I906" s="248"/>
      <c r="J906" s="248"/>
      <c r="K906" s="248"/>
      <c r="L906" s="248"/>
      <c r="M906" s="248"/>
      <c r="N906" s="248"/>
      <c r="O906" s="248"/>
      <c r="P906" s="248"/>
      <c r="Q906" s="248"/>
      <c r="R906" s="248"/>
      <c r="S906" s="248"/>
      <c r="T906" s="248"/>
      <c r="U906" s="248"/>
      <c r="V906" s="248"/>
      <c r="W906" s="248"/>
      <c r="X906" s="248"/>
      <c r="Y906" s="248"/>
      <c r="Z906" s="248"/>
      <c r="AA906" s="248"/>
      <c r="AB906" s="248"/>
      <c r="AC906" s="248"/>
      <c r="AD906" s="248"/>
      <c r="AE906" s="248"/>
      <c r="AF906" s="248"/>
      <c r="AG906" s="248"/>
      <c r="AH906" s="248"/>
      <c r="AI906" s="248"/>
      <c r="AJ906" s="248"/>
      <c r="AK906" s="248"/>
      <c r="AL906" s="248"/>
      <c r="AM906" s="248"/>
      <c r="AN906" s="248"/>
      <c r="AO906" s="248"/>
      <c r="AP906" s="248"/>
      <c r="AQ906" s="248"/>
      <c r="AR906" s="248"/>
      <c r="AS906" s="248"/>
      <c r="AT906" s="248"/>
    </row>
    <row r="907" spans="1:46" ht="15.75" customHeight="1" x14ac:dyDescent="0.2">
      <c r="A907" s="248"/>
      <c r="B907" s="248"/>
      <c r="C907" s="248"/>
      <c r="D907" s="248"/>
      <c r="E907" s="248"/>
      <c r="F907" s="248"/>
      <c r="G907" s="248"/>
      <c r="H907" s="248"/>
      <c r="I907" s="248"/>
      <c r="J907" s="248"/>
      <c r="K907" s="248"/>
      <c r="L907" s="248"/>
      <c r="M907" s="248"/>
      <c r="N907" s="248"/>
      <c r="O907" s="248"/>
      <c r="P907" s="248"/>
      <c r="Q907" s="248"/>
      <c r="R907" s="248"/>
      <c r="S907" s="248"/>
      <c r="T907" s="248"/>
      <c r="U907" s="248"/>
      <c r="V907" s="248"/>
      <c r="W907" s="248"/>
      <c r="X907" s="248"/>
      <c r="Y907" s="248"/>
      <c r="Z907" s="248"/>
      <c r="AA907" s="248"/>
      <c r="AB907" s="248"/>
      <c r="AC907" s="248"/>
      <c r="AD907" s="248"/>
      <c r="AE907" s="248"/>
      <c r="AF907" s="248"/>
      <c r="AG907" s="248"/>
      <c r="AH907" s="248"/>
      <c r="AI907" s="248"/>
      <c r="AJ907" s="248"/>
      <c r="AK907" s="248"/>
      <c r="AL907" s="248"/>
      <c r="AM907" s="248"/>
      <c r="AN907" s="248"/>
      <c r="AO907" s="248"/>
      <c r="AP907" s="248"/>
      <c r="AQ907" s="248"/>
      <c r="AR907" s="248"/>
      <c r="AS907" s="248"/>
      <c r="AT907" s="248"/>
    </row>
    <row r="908" spans="1:46" ht="15.75" customHeight="1" x14ac:dyDescent="0.2">
      <c r="A908" s="248"/>
      <c r="B908" s="248"/>
      <c r="C908" s="248"/>
      <c r="D908" s="248"/>
      <c r="E908" s="248"/>
      <c r="F908" s="248"/>
      <c r="G908" s="248"/>
      <c r="H908" s="248"/>
      <c r="I908" s="248"/>
      <c r="J908" s="248"/>
      <c r="K908" s="248"/>
      <c r="L908" s="248"/>
      <c r="M908" s="248"/>
      <c r="N908" s="248"/>
      <c r="O908" s="248"/>
      <c r="P908" s="248"/>
      <c r="Q908" s="248"/>
      <c r="R908" s="248"/>
      <c r="S908" s="248"/>
      <c r="T908" s="248"/>
      <c r="U908" s="248"/>
      <c r="V908" s="248"/>
      <c r="W908" s="248"/>
      <c r="X908" s="248"/>
      <c r="Y908" s="248"/>
      <c r="Z908" s="248"/>
      <c r="AA908" s="248"/>
      <c r="AB908" s="248"/>
      <c r="AC908" s="248"/>
      <c r="AD908" s="248"/>
      <c r="AE908" s="248"/>
      <c r="AF908" s="248"/>
      <c r="AG908" s="248"/>
      <c r="AH908" s="248"/>
      <c r="AI908" s="248"/>
      <c r="AJ908" s="248"/>
      <c r="AK908" s="248"/>
      <c r="AL908" s="248"/>
      <c r="AM908" s="248"/>
      <c r="AN908" s="248"/>
      <c r="AO908" s="248"/>
      <c r="AP908" s="248"/>
      <c r="AQ908" s="248"/>
      <c r="AR908" s="248"/>
      <c r="AS908" s="248"/>
      <c r="AT908" s="248"/>
    </row>
    <row r="909" spans="1:46" ht="15.75" customHeight="1" x14ac:dyDescent="0.2">
      <c r="A909" s="248"/>
      <c r="B909" s="248"/>
      <c r="C909" s="248"/>
      <c r="D909" s="248"/>
      <c r="E909" s="248"/>
      <c r="F909" s="248"/>
      <c r="G909" s="248"/>
      <c r="H909" s="248"/>
      <c r="I909" s="248"/>
      <c r="J909" s="248"/>
      <c r="K909" s="248"/>
      <c r="L909" s="248"/>
      <c r="M909" s="248"/>
      <c r="N909" s="248"/>
      <c r="O909" s="248"/>
      <c r="P909" s="248"/>
      <c r="Q909" s="248"/>
      <c r="R909" s="248"/>
      <c r="S909" s="248"/>
      <c r="T909" s="248"/>
      <c r="U909" s="248"/>
      <c r="V909" s="248"/>
      <c r="W909" s="248"/>
      <c r="X909" s="248"/>
      <c r="Y909" s="248"/>
      <c r="Z909" s="248"/>
      <c r="AA909" s="248"/>
      <c r="AB909" s="248"/>
      <c r="AC909" s="248"/>
      <c r="AD909" s="248"/>
      <c r="AE909" s="248"/>
      <c r="AF909" s="248"/>
      <c r="AG909" s="248"/>
      <c r="AH909" s="248"/>
      <c r="AI909" s="248"/>
      <c r="AJ909" s="248"/>
      <c r="AK909" s="248"/>
      <c r="AL909" s="248"/>
      <c r="AM909" s="248"/>
      <c r="AN909" s="248"/>
      <c r="AO909" s="248"/>
      <c r="AP909" s="248"/>
      <c r="AQ909" s="248"/>
      <c r="AR909" s="248"/>
      <c r="AS909" s="248"/>
      <c r="AT909" s="248"/>
    </row>
    <row r="910" spans="1:46" ht="15.75" customHeight="1" x14ac:dyDescent="0.2">
      <c r="A910" s="248"/>
      <c r="B910" s="248"/>
      <c r="C910" s="248"/>
      <c r="D910" s="248"/>
      <c r="E910" s="248"/>
      <c r="F910" s="248"/>
      <c r="G910" s="248"/>
      <c r="H910" s="248"/>
      <c r="I910" s="248"/>
      <c r="J910" s="248"/>
      <c r="K910" s="248"/>
      <c r="L910" s="248"/>
      <c r="M910" s="248"/>
      <c r="N910" s="248"/>
      <c r="O910" s="248"/>
      <c r="P910" s="248"/>
      <c r="Q910" s="248"/>
      <c r="R910" s="248"/>
      <c r="S910" s="248"/>
      <c r="T910" s="248"/>
      <c r="U910" s="248"/>
      <c r="V910" s="248"/>
      <c r="W910" s="248"/>
      <c r="X910" s="248"/>
      <c r="Y910" s="248"/>
      <c r="Z910" s="248"/>
      <c r="AA910" s="248"/>
      <c r="AB910" s="248"/>
      <c r="AC910" s="248"/>
      <c r="AD910" s="248"/>
      <c r="AE910" s="248"/>
      <c r="AF910" s="248"/>
      <c r="AG910" s="248"/>
      <c r="AH910" s="248"/>
      <c r="AI910" s="248"/>
      <c r="AJ910" s="248"/>
      <c r="AK910" s="248"/>
      <c r="AL910" s="248"/>
      <c r="AM910" s="248"/>
      <c r="AN910" s="248"/>
      <c r="AO910" s="248"/>
      <c r="AP910" s="248"/>
      <c r="AQ910" s="248"/>
      <c r="AR910" s="248"/>
      <c r="AS910" s="248"/>
      <c r="AT910" s="248"/>
    </row>
    <row r="911" spans="1:46" ht="15.75" customHeight="1" x14ac:dyDescent="0.2">
      <c r="A911" s="248"/>
      <c r="B911" s="248"/>
      <c r="C911" s="248"/>
      <c r="D911" s="248"/>
      <c r="E911" s="248"/>
      <c r="F911" s="248"/>
      <c r="G911" s="248"/>
      <c r="H911" s="248"/>
      <c r="I911" s="248"/>
      <c r="J911" s="248"/>
      <c r="K911" s="248"/>
      <c r="L911" s="248"/>
      <c r="M911" s="248"/>
      <c r="N911" s="248"/>
      <c r="O911" s="248"/>
      <c r="P911" s="248"/>
      <c r="Q911" s="248"/>
      <c r="R911" s="248"/>
      <c r="S911" s="248"/>
      <c r="T911" s="248"/>
      <c r="U911" s="248"/>
      <c r="V911" s="248"/>
      <c r="W911" s="248"/>
      <c r="X911" s="248"/>
      <c r="Y911" s="248"/>
      <c r="Z911" s="248"/>
      <c r="AA911" s="248"/>
      <c r="AB911" s="248"/>
      <c r="AC911" s="248"/>
      <c r="AD911" s="248"/>
      <c r="AE911" s="248"/>
      <c r="AF911" s="248"/>
      <c r="AG911" s="248"/>
      <c r="AH911" s="248"/>
      <c r="AI911" s="248"/>
      <c r="AJ911" s="248"/>
      <c r="AK911" s="248"/>
      <c r="AL911" s="248"/>
      <c r="AM911" s="248"/>
      <c r="AN911" s="248"/>
      <c r="AO911" s="248"/>
      <c r="AP911" s="248"/>
      <c r="AQ911" s="248"/>
      <c r="AR911" s="248"/>
      <c r="AS911" s="248"/>
      <c r="AT911" s="248"/>
    </row>
    <row r="912" spans="1:46" ht="15.75" customHeight="1" x14ac:dyDescent="0.2">
      <c r="A912" s="248"/>
      <c r="B912" s="248"/>
      <c r="C912" s="248"/>
      <c r="D912" s="248"/>
      <c r="E912" s="248"/>
      <c r="F912" s="248"/>
      <c r="G912" s="248"/>
      <c r="H912" s="248"/>
      <c r="I912" s="248"/>
      <c r="J912" s="248"/>
      <c r="K912" s="248"/>
      <c r="L912" s="248"/>
      <c r="M912" s="248"/>
      <c r="N912" s="248"/>
      <c r="O912" s="248"/>
      <c r="P912" s="248"/>
      <c r="Q912" s="248"/>
      <c r="R912" s="248"/>
      <c r="S912" s="248"/>
      <c r="T912" s="248"/>
      <c r="U912" s="248"/>
      <c r="V912" s="248"/>
      <c r="W912" s="248"/>
      <c r="X912" s="248"/>
      <c r="Y912" s="248"/>
      <c r="Z912" s="248"/>
      <c r="AA912" s="248"/>
      <c r="AB912" s="248"/>
      <c r="AC912" s="248"/>
      <c r="AD912" s="248"/>
      <c r="AE912" s="248"/>
      <c r="AF912" s="248"/>
      <c r="AG912" s="248"/>
      <c r="AH912" s="248"/>
      <c r="AI912" s="248"/>
      <c r="AJ912" s="248"/>
      <c r="AK912" s="248"/>
      <c r="AL912" s="248"/>
      <c r="AM912" s="248"/>
      <c r="AN912" s="248"/>
      <c r="AO912" s="248"/>
      <c r="AP912" s="248"/>
      <c r="AQ912" s="248"/>
      <c r="AR912" s="248"/>
      <c r="AS912" s="248"/>
      <c r="AT912" s="248"/>
    </row>
    <row r="913" spans="1:46" ht="15.75" customHeight="1" x14ac:dyDescent="0.2">
      <c r="A913" s="248"/>
      <c r="B913" s="248"/>
      <c r="C913" s="248"/>
      <c r="D913" s="248"/>
      <c r="E913" s="248"/>
      <c r="F913" s="248"/>
      <c r="G913" s="248"/>
      <c r="H913" s="248"/>
      <c r="I913" s="248"/>
      <c r="J913" s="248"/>
      <c r="K913" s="248"/>
      <c r="L913" s="248"/>
      <c r="M913" s="248"/>
      <c r="N913" s="248"/>
      <c r="O913" s="248"/>
      <c r="P913" s="248"/>
      <c r="Q913" s="248"/>
      <c r="R913" s="248"/>
      <c r="S913" s="248"/>
      <c r="T913" s="248"/>
      <c r="U913" s="248"/>
      <c r="V913" s="248"/>
      <c r="W913" s="248"/>
      <c r="X913" s="248"/>
      <c r="Y913" s="248"/>
      <c r="Z913" s="248"/>
      <c r="AA913" s="248"/>
      <c r="AB913" s="248"/>
      <c r="AC913" s="248"/>
      <c r="AD913" s="248"/>
      <c r="AE913" s="248"/>
      <c r="AF913" s="248"/>
      <c r="AG913" s="248"/>
      <c r="AH913" s="248"/>
      <c r="AI913" s="248"/>
      <c r="AJ913" s="248"/>
      <c r="AK913" s="248"/>
      <c r="AL913" s="248"/>
      <c r="AM913" s="248"/>
      <c r="AN913" s="248"/>
      <c r="AO913" s="248"/>
      <c r="AP913" s="248"/>
      <c r="AQ913" s="248"/>
      <c r="AR913" s="248"/>
      <c r="AS913" s="248"/>
      <c r="AT913" s="248"/>
    </row>
    <row r="914" spans="1:46" ht="15.75" customHeight="1" x14ac:dyDescent="0.2">
      <c r="A914" s="248"/>
      <c r="B914" s="248"/>
      <c r="C914" s="248"/>
      <c r="D914" s="248"/>
      <c r="E914" s="248"/>
      <c r="F914" s="248"/>
      <c r="G914" s="248"/>
      <c r="H914" s="248"/>
      <c r="I914" s="248"/>
      <c r="J914" s="248"/>
      <c r="K914" s="248"/>
      <c r="L914" s="248"/>
      <c r="M914" s="248"/>
      <c r="N914" s="248"/>
      <c r="O914" s="248"/>
      <c r="P914" s="248"/>
      <c r="Q914" s="248"/>
      <c r="R914" s="248"/>
      <c r="S914" s="248"/>
      <c r="T914" s="248"/>
      <c r="U914" s="248"/>
      <c r="V914" s="248"/>
      <c r="W914" s="248"/>
      <c r="X914" s="248"/>
      <c r="Y914" s="248"/>
      <c r="Z914" s="248"/>
      <c r="AA914" s="248"/>
      <c r="AB914" s="248"/>
      <c r="AC914" s="248"/>
      <c r="AD914" s="248"/>
      <c r="AE914" s="248"/>
      <c r="AF914" s="248"/>
      <c r="AG914" s="248"/>
      <c r="AH914" s="248"/>
      <c r="AI914" s="248"/>
      <c r="AJ914" s="248"/>
      <c r="AK914" s="248"/>
      <c r="AL914" s="248"/>
      <c r="AM914" s="248"/>
      <c r="AN914" s="248"/>
      <c r="AO914" s="248"/>
      <c r="AP914" s="248"/>
      <c r="AQ914" s="248"/>
      <c r="AR914" s="248"/>
      <c r="AS914" s="248"/>
      <c r="AT914" s="248"/>
    </row>
    <row r="915" spans="1:46" ht="15.75" customHeight="1" x14ac:dyDescent="0.2">
      <c r="A915" s="248"/>
      <c r="B915" s="248"/>
      <c r="C915" s="248"/>
      <c r="D915" s="248"/>
      <c r="E915" s="248"/>
      <c r="F915" s="248"/>
      <c r="G915" s="248"/>
      <c r="H915" s="248"/>
      <c r="I915" s="248"/>
      <c r="J915" s="248"/>
      <c r="K915" s="248"/>
      <c r="L915" s="248"/>
      <c r="M915" s="248"/>
      <c r="N915" s="248"/>
      <c r="O915" s="248"/>
      <c r="P915" s="248"/>
      <c r="Q915" s="248"/>
      <c r="R915" s="248"/>
      <c r="S915" s="248"/>
      <c r="T915" s="248"/>
      <c r="U915" s="248"/>
      <c r="V915" s="248"/>
      <c r="W915" s="248"/>
      <c r="X915" s="248"/>
      <c r="Y915" s="248"/>
      <c r="Z915" s="248"/>
      <c r="AA915" s="248"/>
      <c r="AB915" s="248"/>
      <c r="AC915" s="248"/>
      <c r="AD915" s="248"/>
      <c r="AE915" s="248"/>
      <c r="AF915" s="248"/>
      <c r="AG915" s="248"/>
      <c r="AH915" s="248"/>
      <c r="AI915" s="248"/>
      <c r="AJ915" s="248"/>
      <c r="AK915" s="248"/>
      <c r="AL915" s="248"/>
      <c r="AM915" s="248"/>
      <c r="AN915" s="248"/>
      <c r="AO915" s="248"/>
      <c r="AP915" s="248"/>
      <c r="AQ915" s="248"/>
      <c r="AR915" s="248"/>
      <c r="AS915" s="248"/>
      <c r="AT915" s="248"/>
    </row>
    <row r="916" spans="1:46" ht="15.75" customHeight="1" x14ac:dyDescent="0.2">
      <c r="A916" s="248"/>
      <c r="B916" s="248"/>
      <c r="C916" s="248"/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8"/>
      <c r="Q916" s="248"/>
      <c r="R916" s="248"/>
      <c r="S916" s="248"/>
      <c r="T916" s="248"/>
      <c r="U916" s="248"/>
      <c r="V916" s="248"/>
      <c r="W916" s="248"/>
      <c r="X916" s="248"/>
      <c r="Y916" s="248"/>
      <c r="Z916" s="248"/>
      <c r="AA916" s="248"/>
      <c r="AB916" s="248"/>
      <c r="AC916" s="248"/>
      <c r="AD916" s="248"/>
      <c r="AE916" s="248"/>
      <c r="AF916" s="248"/>
      <c r="AG916" s="248"/>
      <c r="AH916" s="248"/>
      <c r="AI916" s="248"/>
      <c r="AJ916" s="248"/>
      <c r="AK916" s="248"/>
      <c r="AL916" s="248"/>
      <c r="AM916" s="248"/>
      <c r="AN916" s="248"/>
      <c r="AO916" s="248"/>
      <c r="AP916" s="248"/>
      <c r="AQ916" s="248"/>
      <c r="AR916" s="248"/>
      <c r="AS916" s="248"/>
      <c r="AT916" s="248"/>
    </row>
    <row r="917" spans="1:46" ht="15.75" customHeight="1" x14ac:dyDescent="0.2">
      <c r="A917" s="248"/>
      <c r="B917" s="248"/>
      <c r="C917" s="248"/>
      <c r="D917" s="248"/>
      <c r="E917" s="248"/>
      <c r="F917" s="248"/>
      <c r="G917" s="248"/>
      <c r="H917" s="248"/>
      <c r="I917" s="248"/>
      <c r="J917" s="248"/>
      <c r="K917" s="248"/>
      <c r="L917" s="248"/>
      <c r="M917" s="248"/>
      <c r="N917" s="248"/>
      <c r="O917" s="248"/>
      <c r="P917" s="248"/>
      <c r="Q917" s="248"/>
      <c r="R917" s="248"/>
      <c r="S917" s="248"/>
      <c r="T917" s="248"/>
      <c r="U917" s="248"/>
      <c r="V917" s="248"/>
      <c r="W917" s="248"/>
      <c r="X917" s="248"/>
      <c r="Y917" s="248"/>
      <c r="Z917" s="248"/>
      <c r="AA917" s="248"/>
      <c r="AB917" s="248"/>
      <c r="AC917" s="248"/>
      <c r="AD917" s="248"/>
      <c r="AE917" s="248"/>
      <c r="AF917" s="248"/>
      <c r="AG917" s="248"/>
      <c r="AH917" s="248"/>
      <c r="AI917" s="248"/>
      <c r="AJ917" s="248"/>
      <c r="AK917" s="248"/>
      <c r="AL917" s="248"/>
      <c r="AM917" s="248"/>
      <c r="AN917" s="248"/>
      <c r="AO917" s="248"/>
      <c r="AP917" s="248"/>
      <c r="AQ917" s="248"/>
      <c r="AR917" s="248"/>
      <c r="AS917" s="248"/>
      <c r="AT917" s="248"/>
    </row>
    <row r="918" spans="1:46" ht="15.75" customHeight="1" x14ac:dyDescent="0.2">
      <c r="A918" s="248"/>
      <c r="B918" s="248"/>
      <c r="C918" s="248"/>
      <c r="D918" s="248"/>
      <c r="E918" s="248"/>
      <c r="F918" s="248"/>
      <c r="G918" s="248"/>
      <c r="H918" s="248"/>
      <c r="I918" s="248"/>
      <c r="J918" s="248"/>
      <c r="K918" s="248"/>
      <c r="L918" s="248"/>
      <c r="M918" s="248"/>
      <c r="N918" s="248"/>
      <c r="O918" s="248"/>
      <c r="P918" s="248"/>
      <c r="Q918" s="248"/>
      <c r="R918" s="248"/>
      <c r="S918" s="248"/>
      <c r="T918" s="248"/>
      <c r="U918" s="248"/>
      <c r="V918" s="248"/>
      <c r="W918" s="248"/>
      <c r="X918" s="248"/>
      <c r="Y918" s="248"/>
      <c r="Z918" s="248"/>
      <c r="AA918" s="248"/>
      <c r="AB918" s="248"/>
      <c r="AC918" s="248"/>
      <c r="AD918" s="248"/>
      <c r="AE918" s="248"/>
      <c r="AF918" s="248"/>
      <c r="AG918" s="248"/>
      <c r="AH918" s="248"/>
      <c r="AI918" s="248"/>
      <c r="AJ918" s="248"/>
      <c r="AK918" s="248"/>
      <c r="AL918" s="248"/>
      <c r="AM918" s="248"/>
      <c r="AN918" s="248"/>
      <c r="AO918" s="248"/>
      <c r="AP918" s="248"/>
      <c r="AQ918" s="248"/>
      <c r="AR918" s="248"/>
      <c r="AS918" s="248"/>
      <c r="AT918" s="248"/>
    </row>
    <row r="919" spans="1:46" ht="15.75" customHeight="1" x14ac:dyDescent="0.2">
      <c r="A919" s="248"/>
      <c r="B919" s="248"/>
      <c r="C919" s="248"/>
      <c r="D919" s="248"/>
      <c r="E919" s="248"/>
      <c r="F919" s="248"/>
      <c r="G919" s="248"/>
      <c r="H919" s="248"/>
      <c r="I919" s="248"/>
      <c r="J919" s="248"/>
      <c r="K919" s="248"/>
      <c r="L919" s="248"/>
      <c r="M919" s="248"/>
      <c r="N919" s="248"/>
      <c r="O919" s="248"/>
      <c r="P919" s="248"/>
      <c r="Q919" s="248"/>
      <c r="R919" s="248"/>
      <c r="S919" s="248"/>
      <c r="T919" s="248"/>
      <c r="U919" s="248"/>
      <c r="V919" s="248"/>
      <c r="W919" s="248"/>
      <c r="X919" s="248"/>
      <c r="Y919" s="248"/>
      <c r="Z919" s="248"/>
      <c r="AA919" s="248"/>
      <c r="AB919" s="248"/>
      <c r="AC919" s="248"/>
      <c r="AD919" s="248"/>
      <c r="AE919" s="248"/>
      <c r="AF919" s="248"/>
      <c r="AG919" s="248"/>
      <c r="AH919" s="248"/>
      <c r="AI919" s="248"/>
      <c r="AJ919" s="248"/>
      <c r="AK919" s="248"/>
      <c r="AL919" s="248"/>
      <c r="AM919" s="248"/>
      <c r="AN919" s="248"/>
      <c r="AO919" s="248"/>
      <c r="AP919" s="248"/>
      <c r="AQ919" s="248"/>
      <c r="AR919" s="248"/>
      <c r="AS919" s="248"/>
      <c r="AT919" s="248"/>
    </row>
    <row r="920" spans="1:46" ht="15.75" customHeight="1" x14ac:dyDescent="0.2">
      <c r="A920" s="248"/>
      <c r="B920" s="248"/>
      <c r="C920" s="248"/>
      <c r="D920" s="248"/>
      <c r="E920" s="248"/>
      <c r="F920" s="248"/>
      <c r="G920" s="248"/>
      <c r="H920" s="248"/>
      <c r="I920" s="248"/>
      <c r="J920" s="248"/>
      <c r="K920" s="248"/>
      <c r="L920" s="248"/>
      <c r="M920" s="248"/>
      <c r="N920" s="248"/>
      <c r="O920" s="248"/>
      <c r="P920" s="248"/>
      <c r="Q920" s="248"/>
      <c r="R920" s="248"/>
      <c r="S920" s="248"/>
      <c r="T920" s="248"/>
      <c r="U920" s="248"/>
      <c r="V920" s="248"/>
      <c r="W920" s="248"/>
      <c r="X920" s="248"/>
      <c r="Y920" s="248"/>
      <c r="Z920" s="248"/>
      <c r="AA920" s="248"/>
      <c r="AB920" s="248"/>
      <c r="AC920" s="248"/>
      <c r="AD920" s="248"/>
      <c r="AE920" s="248"/>
      <c r="AF920" s="248"/>
      <c r="AG920" s="248"/>
      <c r="AH920" s="248"/>
      <c r="AI920" s="248"/>
      <c r="AJ920" s="248"/>
      <c r="AK920" s="248"/>
      <c r="AL920" s="248"/>
      <c r="AM920" s="248"/>
      <c r="AN920" s="248"/>
      <c r="AO920" s="248"/>
      <c r="AP920" s="248"/>
      <c r="AQ920" s="248"/>
      <c r="AR920" s="248"/>
      <c r="AS920" s="248"/>
      <c r="AT920" s="248"/>
    </row>
    <row r="921" spans="1:46" ht="15.75" customHeight="1" x14ac:dyDescent="0.2">
      <c r="A921" s="248"/>
      <c r="B921" s="248"/>
      <c r="C921" s="248"/>
      <c r="D921" s="248"/>
      <c r="E921" s="248"/>
      <c r="F921" s="248"/>
      <c r="G921" s="248"/>
      <c r="H921" s="248"/>
      <c r="I921" s="248"/>
      <c r="J921" s="248"/>
      <c r="K921" s="248"/>
      <c r="L921" s="248"/>
      <c r="M921" s="248"/>
      <c r="N921" s="248"/>
      <c r="O921" s="248"/>
      <c r="P921" s="248"/>
      <c r="Q921" s="248"/>
      <c r="R921" s="248"/>
      <c r="S921" s="248"/>
      <c r="T921" s="248"/>
      <c r="U921" s="248"/>
      <c r="V921" s="248"/>
      <c r="W921" s="248"/>
      <c r="X921" s="248"/>
      <c r="Y921" s="248"/>
      <c r="Z921" s="248"/>
      <c r="AA921" s="248"/>
      <c r="AB921" s="248"/>
      <c r="AC921" s="248"/>
      <c r="AD921" s="248"/>
      <c r="AE921" s="248"/>
      <c r="AF921" s="248"/>
      <c r="AG921" s="248"/>
      <c r="AH921" s="248"/>
      <c r="AI921" s="248"/>
      <c r="AJ921" s="248"/>
      <c r="AK921" s="248"/>
      <c r="AL921" s="248"/>
      <c r="AM921" s="248"/>
      <c r="AN921" s="248"/>
      <c r="AO921" s="248"/>
      <c r="AP921" s="248"/>
      <c r="AQ921" s="248"/>
      <c r="AR921" s="248"/>
      <c r="AS921" s="248"/>
      <c r="AT921" s="248"/>
    </row>
    <row r="922" spans="1:46" ht="15.75" customHeight="1" x14ac:dyDescent="0.2">
      <c r="A922" s="248"/>
      <c r="B922" s="248"/>
      <c r="C922" s="248"/>
      <c r="D922" s="248"/>
      <c r="E922" s="248"/>
      <c r="F922" s="248"/>
      <c r="G922" s="248"/>
      <c r="H922" s="248"/>
      <c r="I922" s="248"/>
      <c r="J922" s="248"/>
      <c r="K922" s="248"/>
      <c r="L922" s="248"/>
      <c r="M922" s="248"/>
      <c r="N922" s="248"/>
      <c r="O922" s="248"/>
      <c r="P922" s="248"/>
      <c r="Q922" s="248"/>
      <c r="R922" s="248"/>
      <c r="S922" s="248"/>
      <c r="T922" s="248"/>
      <c r="U922" s="248"/>
      <c r="V922" s="248"/>
      <c r="W922" s="248"/>
      <c r="X922" s="248"/>
      <c r="Y922" s="248"/>
      <c r="Z922" s="248"/>
      <c r="AA922" s="248"/>
      <c r="AB922" s="248"/>
      <c r="AC922" s="248"/>
      <c r="AD922" s="248"/>
      <c r="AE922" s="248"/>
      <c r="AF922" s="248"/>
      <c r="AG922" s="248"/>
      <c r="AH922" s="248"/>
      <c r="AI922" s="248"/>
      <c r="AJ922" s="248"/>
      <c r="AK922" s="248"/>
      <c r="AL922" s="248"/>
      <c r="AM922" s="248"/>
      <c r="AN922" s="248"/>
      <c r="AO922" s="248"/>
      <c r="AP922" s="248"/>
      <c r="AQ922" s="248"/>
      <c r="AR922" s="248"/>
      <c r="AS922" s="248"/>
      <c r="AT922" s="248"/>
    </row>
    <row r="923" spans="1:46" ht="15.75" customHeight="1" x14ac:dyDescent="0.2">
      <c r="A923" s="248"/>
      <c r="B923" s="248"/>
      <c r="C923" s="248"/>
      <c r="D923" s="248"/>
      <c r="E923" s="248"/>
      <c r="F923" s="248"/>
      <c r="G923" s="248"/>
      <c r="H923" s="248"/>
      <c r="I923" s="248"/>
      <c r="J923" s="248"/>
      <c r="K923" s="248"/>
      <c r="L923" s="248"/>
      <c r="M923" s="248"/>
      <c r="N923" s="248"/>
      <c r="O923" s="248"/>
      <c r="P923" s="248"/>
      <c r="Q923" s="248"/>
      <c r="R923" s="248"/>
      <c r="S923" s="248"/>
      <c r="T923" s="248"/>
      <c r="U923" s="248"/>
      <c r="V923" s="248"/>
      <c r="W923" s="248"/>
      <c r="X923" s="248"/>
      <c r="Y923" s="248"/>
      <c r="Z923" s="248"/>
      <c r="AA923" s="248"/>
      <c r="AB923" s="248"/>
      <c r="AC923" s="248"/>
      <c r="AD923" s="248"/>
      <c r="AE923" s="248"/>
      <c r="AF923" s="248"/>
      <c r="AG923" s="248"/>
      <c r="AH923" s="248"/>
      <c r="AI923" s="248"/>
      <c r="AJ923" s="248"/>
      <c r="AK923" s="248"/>
      <c r="AL923" s="248"/>
      <c r="AM923" s="248"/>
      <c r="AN923" s="248"/>
      <c r="AO923" s="248"/>
      <c r="AP923" s="248"/>
      <c r="AQ923" s="248"/>
      <c r="AR923" s="248"/>
      <c r="AS923" s="248"/>
      <c r="AT923" s="248"/>
    </row>
    <row r="924" spans="1:46" ht="15.75" customHeight="1" x14ac:dyDescent="0.2">
      <c r="A924" s="248"/>
      <c r="B924" s="248"/>
      <c r="C924" s="248"/>
      <c r="D924" s="248"/>
      <c r="E924" s="248"/>
      <c r="F924" s="248"/>
      <c r="G924" s="248"/>
      <c r="H924" s="248"/>
      <c r="I924" s="248"/>
      <c r="J924" s="248"/>
      <c r="K924" s="248"/>
      <c r="L924" s="248"/>
      <c r="M924" s="248"/>
      <c r="N924" s="248"/>
      <c r="O924" s="248"/>
      <c r="P924" s="248"/>
      <c r="Q924" s="248"/>
      <c r="R924" s="248"/>
      <c r="S924" s="248"/>
      <c r="T924" s="248"/>
      <c r="U924" s="248"/>
      <c r="V924" s="248"/>
      <c r="W924" s="248"/>
      <c r="X924" s="248"/>
      <c r="Y924" s="248"/>
      <c r="Z924" s="248"/>
      <c r="AA924" s="248"/>
      <c r="AB924" s="248"/>
      <c r="AC924" s="248"/>
      <c r="AD924" s="248"/>
      <c r="AE924" s="248"/>
      <c r="AF924" s="248"/>
      <c r="AG924" s="248"/>
      <c r="AH924" s="248"/>
      <c r="AI924" s="248"/>
      <c r="AJ924" s="248"/>
      <c r="AK924" s="248"/>
      <c r="AL924" s="248"/>
      <c r="AM924" s="248"/>
      <c r="AN924" s="248"/>
      <c r="AO924" s="248"/>
      <c r="AP924" s="248"/>
      <c r="AQ924" s="248"/>
      <c r="AR924" s="248"/>
      <c r="AS924" s="248"/>
      <c r="AT924" s="248"/>
    </row>
    <row r="925" spans="1:46" ht="15.75" customHeight="1" x14ac:dyDescent="0.2">
      <c r="A925" s="248"/>
      <c r="B925" s="248"/>
      <c r="C925" s="248"/>
      <c r="D925" s="248"/>
      <c r="E925" s="248"/>
      <c r="F925" s="248"/>
      <c r="G925" s="248"/>
      <c r="H925" s="248"/>
      <c r="I925" s="248"/>
      <c r="J925" s="248"/>
      <c r="K925" s="248"/>
      <c r="L925" s="248"/>
      <c r="M925" s="248"/>
      <c r="N925" s="248"/>
      <c r="O925" s="248"/>
      <c r="P925" s="248"/>
      <c r="Q925" s="248"/>
      <c r="R925" s="248"/>
      <c r="S925" s="248"/>
      <c r="T925" s="248"/>
      <c r="U925" s="248"/>
      <c r="V925" s="248"/>
      <c r="W925" s="248"/>
      <c r="X925" s="248"/>
      <c r="Y925" s="248"/>
      <c r="Z925" s="248"/>
      <c r="AA925" s="248"/>
      <c r="AB925" s="248"/>
      <c r="AC925" s="248"/>
      <c r="AD925" s="248"/>
      <c r="AE925" s="248"/>
      <c r="AF925" s="248"/>
      <c r="AG925" s="248"/>
      <c r="AH925" s="248"/>
      <c r="AI925" s="248"/>
      <c r="AJ925" s="248"/>
      <c r="AK925" s="248"/>
      <c r="AL925" s="248"/>
      <c r="AM925" s="248"/>
      <c r="AN925" s="248"/>
      <c r="AO925" s="248"/>
      <c r="AP925" s="248"/>
      <c r="AQ925" s="248"/>
      <c r="AR925" s="248"/>
      <c r="AS925" s="248"/>
      <c r="AT925" s="248"/>
    </row>
    <row r="926" spans="1:46" ht="15.75" customHeight="1" x14ac:dyDescent="0.2">
      <c r="A926" s="248"/>
      <c r="B926" s="248"/>
      <c r="C926" s="248"/>
      <c r="D926" s="248"/>
      <c r="E926" s="248"/>
      <c r="F926" s="248"/>
      <c r="G926" s="248"/>
      <c r="H926" s="248"/>
      <c r="I926" s="248"/>
      <c r="J926" s="248"/>
      <c r="K926" s="248"/>
      <c r="L926" s="248"/>
      <c r="M926" s="248"/>
      <c r="N926" s="248"/>
      <c r="O926" s="248"/>
      <c r="P926" s="248"/>
      <c r="Q926" s="248"/>
      <c r="R926" s="248"/>
      <c r="S926" s="248"/>
      <c r="T926" s="248"/>
      <c r="U926" s="248"/>
      <c r="V926" s="248"/>
      <c r="W926" s="248"/>
      <c r="X926" s="248"/>
      <c r="Y926" s="248"/>
      <c r="Z926" s="248"/>
      <c r="AA926" s="248"/>
      <c r="AB926" s="248"/>
      <c r="AC926" s="248"/>
      <c r="AD926" s="248"/>
      <c r="AE926" s="248"/>
      <c r="AF926" s="248"/>
      <c r="AG926" s="248"/>
      <c r="AH926" s="248"/>
      <c r="AI926" s="248"/>
      <c r="AJ926" s="248"/>
      <c r="AK926" s="248"/>
      <c r="AL926" s="248"/>
      <c r="AM926" s="248"/>
      <c r="AN926" s="248"/>
      <c r="AO926" s="248"/>
      <c r="AP926" s="248"/>
      <c r="AQ926" s="248"/>
      <c r="AR926" s="248"/>
      <c r="AS926" s="248"/>
      <c r="AT926" s="248"/>
    </row>
    <row r="927" spans="1:46" ht="15.75" customHeight="1" x14ac:dyDescent="0.2">
      <c r="A927" s="248"/>
      <c r="B927" s="248"/>
      <c r="C927" s="248"/>
      <c r="D927" s="248"/>
      <c r="E927" s="248"/>
      <c r="F927" s="248"/>
      <c r="G927" s="248"/>
      <c r="H927" s="248"/>
      <c r="I927" s="248"/>
      <c r="J927" s="248"/>
      <c r="K927" s="248"/>
      <c r="L927" s="248"/>
      <c r="M927" s="248"/>
      <c r="N927" s="248"/>
      <c r="O927" s="248"/>
      <c r="P927" s="248"/>
      <c r="Q927" s="248"/>
      <c r="R927" s="248"/>
      <c r="S927" s="248"/>
      <c r="T927" s="248"/>
      <c r="U927" s="248"/>
      <c r="V927" s="248"/>
      <c r="W927" s="248"/>
      <c r="X927" s="248"/>
      <c r="Y927" s="248"/>
      <c r="Z927" s="248"/>
      <c r="AA927" s="248"/>
      <c r="AB927" s="248"/>
      <c r="AC927" s="248"/>
      <c r="AD927" s="248"/>
      <c r="AE927" s="248"/>
      <c r="AF927" s="248"/>
      <c r="AG927" s="248"/>
      <c r="AH927" s="248"/>
      <c r="AI927" s="248"/>
      <c r="AJ927" s="248"/>
      <c r="AK927" s="248"/>
      <c r="AL927" s="248"/>
      <c r="AM927" s="248"/>
      <c r="AN927" s="248"/>
      <c r="AO927" s="248"/>
      <c r="AP927" s="248"/>
      <c r="AQ927" s="248"/>
      <c r="AR927" s="248"/>
      <c r="AS927" s="248"/>
      <c r="AT927" s="248"/>
    </row>
    <row r="928" spans="1:46" ht="15.75" customHeight="1" x14ac:dyDescent="0.2">
      <c r="A928" s="248"/>
      <c r="B928" s="248"/>
      <c r="C928" s="248"/>
      <c r="D928" s="248"/>
      <c r="E928" s="248"/>
      <c r="F928" s="248"/>
      <c r="G928" s="248"/>
      <c r="H928" s="248"/>
      <c r="I928" s="248"/>
      <c r="J928" s="248"/>
      <c r="K928" s="248"/>
      <c r="L928" s="248"/>
      <c r="M928" s="248"/>
      <c r="N928" s="248"/>
      <c r="O928" s="248"/>
      <c r="P928" s="248"/>
      <c r="Q928" s="248"/>
      <c r="R928" s="248"/>
      <c r="S928" s="248"/>
      <c r="T928" s="248"/>
      <c r="U928" s="248"/>
      <c r="V928" s="248"/>
      <c r="W928" s="248"/>
      <c r="X928" s="248"/>
      <c r="Y928" s="248"/>
      <c r="Z928" s="248"/>
      <c r="AA928" s="248"/>
      <c r="AB928" s="248"/>
      <c r="AC928" s="248"/>
      <c r="AD928" s="248"/>
      <c r="AE928" s="248"/>
      <c r="AF928" s="248"/>
      <c r="AG928" s="248"/>
      <c r="AH928" s="248"/>
      <c r="AI928" s="248"/>
      <c r="AJ928" s="248"/>
      <c r="AK928" s="248"/>
      <c r="AL928" s="248"/>
      <c r="AM928" s="248"/>
      <c r="AN928" s="248"/>
      <c r="AO928" s="248"/>
      <c r="AP928" s="248"/>
      <c r="AQ928" s="248"/>
      <c r="AR928" s="248"/>
      <c r="AS928" s="248"/>
      <c r="AT928" s="248"/>
    </row>
    <row r="929" spans="1:46" ht="15.75" customHeight="1" x14ac:dyDescent="0.2">
      <c r="A929" s="248"/>
      <c r="B929" s="248"/>
      <c r="C929" s="248"/>
      <c r="D929" s="248"/>
      <c r="E929" s="248"/>
      <c r="F929" s="248"/>
      <c r="G929" s="248"/>
      <c r="H929" s="248"/>
      <c r="I929" s="248"/>
      <c r="J929" s="248"/>
      <c r="K929" s="248"/>
      <c r="L929" s="248"/>
      <c r="M929" s="248"/>
      <c r="N929" s="248"/>
      <c r="O929" s="248"/>
      <c r="P929" s="248"/>
      <c r="Q929" s="248"/>
      <c r="R929" s="248"/>
      <c r="S929" s="248"/>
      <c r="T929" s="248"/>
      <c r="U929" s="248"/>
      <c r="V929" s="248"/>
      <c r="W929" s="248"/>
      <c r="X929" s="248"/>
      <c r="Y929" s="248"/>
      <c r="Z929" s="248"/>
      <c r="AA929" s="248"/>
      <c r="AB929" s="248"/>
      <c r="AC929" s="248"/>
      <c r="AD929" s="248"/>
      <c r="AE929" s="248"/>
      <c r="AF929" s="248"/>
      <c r="AG929" s="248"/>
      <c r="AH929" s="248"/>
      <c r="AI929" s="248"/>
      <c r="AJ929" s="248"/>
      <c r="AK929" s="248"/>
      <c r="AL929" s="248"/>
      <c r="AM929" s="248"/>
      <c r="AN929" s="248"/>
      <c r="AO929" s="248"/>
      <c r="AP929" s="248"/>
      <c r="AQ929" s="248"/>
      <c r="AR929" s="248"/>
      <c r="AS929" s="248"/>
      <c r="AT929" s="248"/>
    </row>
    <row r="930" spans="1:46" ht="15.75" customHeight="1" x14ac:dyDescent="0.2">
      <c r="A930" s="248"/>
      <c r="B930" s="248"/>
      <c r="C930" s="248"/>
      <c r="D930" s="248"/>
      <c r="E930" s="248"/>
      <c r="F930" s="248"/>
      <c r="G930" s="248"/>
      <c r="H930" s="248"/>
      <c r="I930" s="248"/>
      <c r="J930" s="248"/>
      <c r="K930" s="248"/>
      <c r="L930" s="248"/>
      <c r="M930" s="248"/>
      <c r="N930" s="248"/>
      <c r="O930" s="248"/>
      <c r="P930" s="248"/>
      <c r="Q930" s="248"/>
      <c r="R930" s="248"/>
      <c r="S930" s="248"/>
      <c r="T930" s="248"/>
      <c r="U930" s="248"/>
      <c r="V930" s="248"/>
      <c r="W930" s="248"/>
      <c r="X930" s="248"/>
      <c r="Y930" s="248"/>
      <c r="Z930" s="248"/>
      <c r="AA930" s="248"/>
      <c r="AB930" s="248"/>
      <c r="AC930" s="248"/>
      <c r="AD930" s="248"/>
      <c r="AE930" s="248"/>
      <c r="AF930" s="248"/>
      <c r="AG930" s="248"/>
      <c r="AH930" s="248"/>
      <c r="AI930" s="248"/>
      <c r="AJ930" s="248"/>
      <c r="AK930" s="248"/>
      <c r="AL930" s="248"/>
      <c r="AM930" s="248"/>
      <c r="AN930" s="248"/>
      <c r="AO930" s="248"/>
      <c r="AP930" s="248"/>
      <c r="AQ930" s="248"/>
      <c r="AR930" s="248"/>
      <c r="AS930" s="248"/>
      <c r="AT930" s="248"/>
    </row>
    <row r="931" spans="1:46" ht="15.75" customHeight="1" x14ac:dyDescent="0.2">
      <c r="A931" s="248"/>
      <c r="B931" s="248"/>
      <c r="C931" s="248"/>
      <c r="D931" s="248"/>
      <c r="E931" s="248"/>
      <c r="F931" s="248"/>
      <c r="G931" s="248"/>
      <c r="H931" s="248"/>
      <c r="I931" s="248"/>
      <c r="J931" s="248"/>
      <c r="K931" s="248"/>
      <c r="L931" s="248"/>
      <c r="M931" s="248"/>
      <c r="N931" s="248"/>
      <c r="O931" s="248"/>
      <c r="P931" s="248"/>
      <c r="Q931" s="248"/>
      <c r="R931" s="248"/>
      <c r="S931" s="248"/>
      <c r="T931" s="248"/>
      <c r="U931" s="248"/>
      <c r="V931" s="248"/>
      <c r="W931" s="248"/>
      <c r="X931" s="248"/>
      <c r="Y931" s="248"/>
      <c r="Z931" s="248"/>
      <c r="AA931" s="248"/>
      <c r="AB931" s="248"/>
      <c r="AC931" s="248"/>
      <c r="AD931" s="248"/>
      <c r="AE931" s="248"/>
      <c r="AF931" s="248"/>
      <c r="AG931" s="248"/>
      <c r="AH931" s="248"/>
      <c r="AI931" s="248"/>
      <c r="AJ931" s="248"/>
      <c r="AK931" s="248"/>
      <c r="AL931" s="248"/>
      <c r="AM931" s="248"/>
      <c r="AN931" s="248"/>
      <c r="AO931" s="248"/>
      <c r="AP931" s="248"/>
      <c r="AQ931" s="248"/>
      <c r="AR931" s="248"/>
      <c r="AS931" s="248"/>
      <c r="AT931" s="248"/>
    </row>
    <row r="932" spans="1:46" ht="15.75" customHeight="1" x14ac:dyDescent="0.2">
      <c r="A932" s="248"/>
      <c r="B932" s="248"/>
      <c r="C932" s="248"/>
      <c r="D932" s="248"/>
      <c r="E932" s="248"/>
      <c r="F932" s="248"/>
      <c r="G932" s="248"/>
      <c r="H932" s="248"/>
      <c r="I932" s="248"/>
      <c r="J932" s="248"/>
      <c r="K932" s="248"/>
      <c r="L932" s="248"/>
      <c r="M932" s="248"/>
      <c r="N932" s="248"/>
      <c r="O932" s="248"/>
      <c r="P932" s="248"/>
      <c r="Q932" s="248"/>
      <c r="R932" s="248"/>
      <c r="S932" s="248"/>
      <c r="T932" s="248"/>
      <c r="U932" s="248"/>
      <c r="V932" s="248"/>
      <c r="W932" s="248"/>
      <c r="X932" s="248"/>
      <c r="Y932" s="248"/>
      <c r="Z932" s="248"/>
      <c r="AA932" s="248"/>
      <c r="AB932" s="248"/>
      <c r="AC932" s="248"/>
      <c r="AD932" s="248"/>
      <c r="AE932" s="248"/>
      <c r="AF932" s="248"/>
      <c r="AG932" s="248"/>
      <c r="AH932" s="248"/>
      <c r="AI932" s="248"/>
      <c r="AJ932" s="248"/>
      <c r="AK932" s="248"/>
      <c r="AL932" s="248"/>
      <c r="AM932" s="248"/>
      <c r="AN932" s="248"/>
      <c r="AO932" s="248"/>
      <c r="AP932" s="248"/>
      <c r="AQ932" s="248"/>
      <c r="AR932" s="248"/>
      <c r="AS932" s="248"/>
      <c r="AT932" s="248"/>
    </row>
    <row r="933" spans="1:46" ht="15.75" customHeight="1" x14ac:dyDescent="0.2">
      <c r="A933" s="248"/>
      <c r="B933" s="248"/>
      <c r="C933" s="248"/>
      <c r="D933" s="248"/>
      <c r="E933" s="248"/>
      <c r="F933" s="248"/>
      <c r="G933" s="248"/>
      <c r="H933" s="248"/>
      <c r="I933" s="248"/>
      <c r="J933" s="248"/>
      <c r="K933" s="248"/>
      <c r="L933" s="248"/>
      <c r="M933" s="248"/>
      <c r="N933" s="248"/>
      <c r="O933" s="248"/>
      <c r="P933" s="248"/>
      <c r="Q933" s="248"/>
      <c r="R933" s="248"/>
      <c r="S933" s="248"/>
      <c r="T933" s="248"/>
      <c r="U933" s="248"/>
      <c r="V933" s="248"/>
      <c r="W933" s="248"/>
      <c r="X933" s="248"/>
      <c r="Y933" s="248"/>
      <c r="Z933" s="248"/>
      <c r="AA933" s="248"/>
      <c r="AB933" s="248"/>
      <c r="AC933" s="248"/>
      <c r="AD933" s="248"/>
      <c r="AE933" s="248"/>
      <c r="AF933" s="248"/>
      <c r="AG933" s="248"/>
      <c r="AH933" s="248"/>
      <c r="AI933" s="248"/>
      <c r="AJ933" s="248"/>
      <c r="AK933" s="248"/>
      <c r="AL933" s="248"/>
      <c r="AM933" s="248"/>
      <c r="AN933" s="248"/>
      <c r="AO933" s="248"/>
      <c r="AP933" s="248"/>
      <c r="AQ933" s="248"/>
      <c r="AR933" s="248"/>
      <c r="AS933" s="248"/>
      <c r="AT933" s="248"/>
    </row>
    <row r="934" spans="1:46" ht="15.75" customHeight="1" x14ac:dyDescent="0.2">
      <c r="A934" s="248"/>
      <c r="B934" s="248"/>
      <c r="C934" s="248"/>
      <c r="D934" s="248"/>
      <c r="E934" s="248"/>
      <c r="F934" s="248"/>
      <c r="G934" s="248"/>
      <c r="H934" s="248"/>
      <c r="I934" s="248"/>
      <c r="J934" s="248"/>
      <c r="K934" s="248"/>
      <c r="L934" s="248"/>
      <c r="M934" s="248"/>
      <c r="N934" s="248"/>
      <c r="O934" s="248"/>
      <c r="P934" s="248"/>
      <c r="Q934" s="248"/>
      <c r="R934" s="248"/>
      <c r="S934" s="248"/>
      <c r="T934" s="248"/>
      <c r="U934" s="248"/>
      <c r="V934" s="248"/>
      <c r="W934" s="248"/>
      <c r="X934" s="248"/>
      <c r="Y934" s="248"/>
      <c r="Z934" s="248"/>
      <c r="AA934" s="248"/>
      <c r="AB934" s="248"/>
      <c r="AC934" s="248"/>
      <c r="AD934" s="248"/>
      <c r="AE934" s="248"/>
      <c r="AF934" s="248"/>
      <c r="AG934" s="248"/>
      <c r="AH934" s="248"/>
      <c r="AI934" s="248"/>
      <c r="AJ934" s="248"/>
      <c r="AK934" s="248"/>
      <c r="AL934" s="248"/>
      <c r="AM934" s="248"/>
      <c r="AN934" s="248"/>
      <c r="AO934" s="248"/>
      <c r="AP934" s="248"/>
      <c r="AQ934" s="248"/>
      <c r="AR934" s="248"/>
      <c r="AS934" s="248"/>
      <c r="AT934" s="248"/>
    </row>
    <row r="935" spans="1:46" ht="15.75" customHeight="1" x14ac:dyDescent="0.2">
      <c r="A935" s="248"/>
      <c r="B935" s="248"/>
      <c r="C935" s="248"/>
      <c r="D935" s="248"/>
      <c r="E935" s="248"/>
      <c r="F935" s="248"/>
      <c r="G935" s="248"/>
      <c r="H935" s="248"/>
      <c r="I935" s="248"/>
      <c r="J935" s="248"/>
      <c r="K935" s="248"/>
      <c r="L935" s="248"/>
      <c r="M935" s="248"/>
      <c r="N935" s="248"/>
      <c r="O935" s="248"/>
      <c r="P935" s="248"/>
      <c r="Q935" s="248"/>
      <c r="R935" s="248"/>
      <c r="S935" s="248"/>
      <c r="T935" s="248"/>
      <c r="U935" s="248"/>
      <c r="V935" s="248"/>
      <c r="W935" s="248"/>
      <c r="X935" s="248"/>
      <c r="Y935" s="248"/>
      <c r="Z935" s="248"/>
      <c r="AA935" s="248"/>
      <c r="AB935" s="248"/>
      <c r="AC935" s="248"/>
      <c r="AD935" s="248"/>
      <c r="AE935" s="248"/>
      <c r="AF935" s="248"/>
      <c r="AG935" s="248"/>
      <c r="AH935" s="248"/>
      <c r="AI935" s="248"/>
      <c r="AJ935" s="248"/>
      <c r="AK935" s="248"/>
      <c r="AL935" s="248"/>
      <c r="AM935" s="248"/>
      <c r="AN935" s="248"/>
      <c r="AO935" s="248"/>
      <c r="AP935" s="248"/>
      <c r="AQ935" s="248"/>
      <c r="AR935" s="248"/>
      <c r="AS935" s="248"/>
      <c r="AT935" s="248"/>
    </row>
    <row r="936" spans="1:46" ht="15.75" customHeight="1" x14ac:dyDescent="0.2">
      <c r="A936" s="248"/>
      <c r="B936" s="248"/>
      <c r="C936" s="248"/>
      <c r="D936" s="248"/>
      <c r="E936" s="248"/>
      <c r="F936" s="248"/>
      <c r="G936" s="248"/>
      <c r="H936" s="248"/>
      <c r="I936" s="248"/>
      <c r="J936" s="248"/>
      <c r="K936" s="248"/>
      <c r="L936" s="248"/>
      <c r="M936" s="248"/>
      <c r="N936" s="248"/>
      <c r="O936" s="248"/>
      <c r="P936" s="248"/>
      <c r="Q936" s="248"/>
      <c r="R936" s="248"/>
      <c r="S936" s="248"/>
      <c r="T936" s="248"/>
      <c r="U936" s="248"/>
      <c r="V936" s="248"/>
      <c r="W936" s="248"/>
      <c r="X936" s="248"/>
      <c r="Y936" s="248"/>
      <c r="Z936" s="248"/>
      <c r="AA936" s="248"/>
      <c r="AB936" s="248"/>
      <c r="AC936" s="248"/>
      <c r="AD936" s="248"/>
      <c r="AE936" s="248"/>
      <c r="AF936" s="248"/>
      <c r="AG936" s="248"/>
      <c r="AH936" s="248"/>
      <c r="AI936" s="248"/>
      <c r="AJ936" s="248"/>
      <c r="AK936" s="248"/>
      <c r="AL936" s="248"/>
      <c r="AM936" s="248"/>
      <c r="AN936" s="248"/>
      <c r="AO936" s="248"/>
      <c r="AP936" s="248"/>
      <c r="AQ936" s="248"/>
      <c r="AR936" s="248"/>
      <c r="AS936" s="248"/>
      <c r="AT936" s="248"/>
    </row>
    <row r="937" spans="1:46" ht="15.75" customHeight="1" x14ac:dyDescent="0.2">
      <c r="A937" s="248"/>
      <c r="B937" s="248"/>
      <c r="C937" s="248"/>
      <c r="D937" s="248"/>
      <c r="E937" s="248"/>
      <c r="F937" s="248"/>
      <c r="G937" s="248"/>
      <c r="H937" s="248"/>
      <c r="I937" s="248"/>
      <c r="J937" s="248"/>
      <c r="K937" s="248"/>
      <c r="L937" s="248"/>
      <c r="M937" s="248"/>
      <c r="N937" s="248"/>
      <c r="O937" s="248"/>
      <c r="P937" s="248"/>
      <c r="Q937" s="248"/>
      <c r="R937" s="248"/>
      <c r="S937" s="248"/>
      <c r="T937" s="248"/>
      <c r="U937" s="248"/>
      <c r="V937" s="248"/>
      <c r="W937" s="248"/>
      <c r="X937" s="248"/>
      <c r="Y937" s="248"/>
      <c r="Z937" s="248"/>
      <c r="AA937" s="248"/>
      <c r="AB937" s="248"/>
      <c r="AC937" s="248"/>
      <c r="AD937" s="248"/>
      <c r="AE937" s="248"/>
      <c r="AF937" s="248"/>
      <c r="AG937" s="248"/>
      <c r="AH937" s="248"/>
      <c r="AI937" s="248"/>
      <c r="AJ937" s="248"/>
      <c r="AK937" s="248"/>
      <c r="AL937" s="248"/>
      <c r="AM937" s="248"/>
      <c r="AN937" s="248"/>
      <c r="AO937" s="248"/>
      <c r="AP937" s="248"/>
      <c r="AQ937" s="248"/>
      <c r="AR937" s="248"/>
      <c r="AS937" s="248"/>
      <c r="AT937" s="248"/>
    </row>
    <row r="938" spans="1:46" ht="15.75" customHeight="1" x14ac:dyDescent="0.2">
      <c r="A938" s="248"/>
      <c r="B938" s="248"/>
      <c r="C938" s="248"/>
      <c r="D938" s="248"/>
      <c r="E938" s="248"/>
      <c r="F938" s="248"/>
      <c r="G938" s="248"/>
      <c r="H938" s="248"/>
      <c r="I938" s="248"/>
      <c r="J938" s="248"/>
      <c r="K938" s="248"/>
      <c r="L938" s="248"/>
      <c r="M938" s="248"/>
      <c r="N938" s="248"/>
      <c r="O938" s="248"/>
      <c r="P938" s="248"/>
      <c r="Q938" s="248"/>
      <c r="R938" s="248"/>
      <c r="S938" s="248"/>
      <c r="T938" s="248"/>
      <c r="U938" s="248"/>
      <c r="V938" s="248"/>
      <c r="W938" s="248"/>
      <c r="X938" s="248"/>
      <c r="Y938" s="248"/>
      <c r="Z938" s="248"/>
      <c r="AA938" s="248"/>
      <c r="AB938" s="248"/>
      <c r="AC938" s="248"/>
      <c r="AD938" s="248"/>
      <c r="AE938" s="248"/>
      <c r="AF938" s="248"/>
      <c r="AG938" s="248"/>
      <c r="AH938" s="248"/>
      <c r="AI938" s="248"/>
      <c r="AJ938" s="248"/>
      <c r="AK938" s="248"/>
      <c r="AL938" s="248"/>
      <c r="AM938" s="248"/>
      <c r="AN938" s="248"/>
      <c r="AO938" s="248"/>
      <c r="AP938" s="248"/>
      <c r="AQ938" s="248"/>
      <c r="AR938" s="248"/>
      <c r="AS938" s="248"/>
      <c r="AT938" s="248"/>
    </row>
    <row r="939" spans="1:46" ht="15.75" customHeight="1" x14ac:dyDescent="0.2">
      <c r="A939" s="248"/>
      <c r="B939" s="248"/>
      <c r="C939" s="248"/>
      <c r="D939" s="248"/>
      <c r="E939" s="248"/>
      <c r="F939" s="248"/>
      <c r="G939" s="248"/>
      <c r="H939" s="248"/>
      <c r="I939" s="248"/>
      <c r="J939" s="248"/>
      <c r="K939" s="248"/>
      <c r="L939" s="248"/>
      <c r="M939" s="248"/>
      <c r="N939" s="248"/>
      <c r="O939" s="248"/>
      <c r="P939" s="248"/>
      <c r="Q939" s="248"/>
      <c r="R939" s="248"/>
      <c r="S939" s="248"/>
      <c r="T939" s="248"/>
      <c r="U939" s="248"/>
      <c r="V939" s="248"/>
      <c r="W939" s="248"/>
      <c r="X939" s="248"/>
      <c r="Y939" s="248"/>
      <c r="Z939" s="248"/>
      <c r="AA939" s="248"/>
      <c r="AB939" s="248"/>
      <c r="AC939" s="248"/>
      <c r="AD939" s="248"/>
      <c r="AE939" s="248"/>
      <c r="AF939" s="248"/>
      <c r="AG939" s="248"/>
      <c r="AH939" s="248"/>
      <c r="AI939" s="248"/>
      <c r="AJ939" s="248"/>
      <c r="AK939" s="248"/>
      <c r="AL939" s="248"/>
      <c r="AM939" s="248"/>
      <c r="AN939" s="248"/>
      <c r="AO939" s="248"/>
      <c r="AP939" s="248"/>
      <c r="AQ939" s="248"/>
      <c r="AR939" s="248"/>
      <c r="AS939" s="248"/>
      <c r="AT939" s="248"/>
    </row>
    <row r="940" spans="1:46" ht="15.75" customHeight="1" x14ac:dyDescent="0.2">
      <c r="A940" s="248"/>
      <c r="B940" s="248"/>
      <c r="C940" s="248"/>
      <c r="D940" s="248"/>
      <c r="E940" s="248"/>
      <c r="F940" s="248"/>
      <c r="G940" s="248"/>
      <c r="H940" s="248"/>
      <c r="I940" s="248"/>
      <c r="J940" s="248"/>
      <c r="K940" s="248"/>
      <c r="L940" s="248"/>
      <c r="M940" s="248"/>
      <c r="N940" s="248"/>
      <c r="O940" s="248"/>
      <c r="P940" s="248"/>
      <c r="Q940" s="248"/>
      <c r="R940" s="248"/>
      <c r="S940" s="248"/>
      <c r="T940" s="248"/>
      <c r="U940" s="248"/>
      <c r="V940" s="248"/>
      <c r="W940" s="248"/>
      <c r="X940" s="248"/>
      <c r="Y940" s="248"/>
      <c r="Z940" s="248"/>
      <c r="AA940" s="248"/>
      <c r="AB940" s="248"/>
      <c r="AC940" s="248"/>
      <c r="AD940" s="248"/>
      <c r="AE940" s="248"/>
      <c r="AF940" s="248"/>
      <c r="AG940" s="248"/>
      <c r="AH940" s="248"/>
      <c r="AI940" s="248"/>
      <c r="AJ940" s="248"/>
      <c r="AK940" s="248"/>
      <c r="AL940" s="248"/>
      <c r="AM940" s="248"/>
      <c r="AN940" s="248"/>
      <c r="AO940" s="248"/>
      <c r="AP940" s="248"/>
      <c r="AQ940" s="248"/>
      <c r="AR940" s="248"/>
      <c r="AS940" s="248"/>
      <c r="AT940" s="248"/>
    </row>
    <row r="941" spans="1:46" ht="15.75" customHeight="1" x14ac:dyDescent="0.2">
      <c r="A941" s="248"/>
      <c r="B941" s="248"/>
      <c r="C941" s="248"/>
      <c r="D941" s="248"/>
      <c r="E941" s="248"/>
      <c r="F941" s="248"/>
      <c r="G941" s="248"/>
      <c r="H941" s="248"/>
      <c r="I941" s="248"/>
      <c r="J941" s="248"/>
      <c r="K941" s="248"/>
      <c r="L941" s="248"/>
      <c r="M941" s="248"/>
      <c r="N941" s="248"/>
      <c r="O941" s="248"/>
      <c r="P941" s="248"/>
      <c r="Q941" s="248"/>
      <c r="R941" s="248"/>
      <c r="S941" s="248"/>
      <c r="T941" s="248"/>
      <c r="U941" s="248"/>
      <c r="V941" s="248"/>
      <c r="W941" s="248"/>
      <c r="X941" s="248"/>
      <c r="Y941" s="248"/>
      <c r="Z941" s="248"/>
      <c r="AA941" s="248"/>
      <c r="AB941" s="248"/>
      <c r="AC941" s="248"/>
      <c r="AD941" s="248"/>
      <c r="AE941" s="248"/>
      <c r="AF941" s="248"/>
      <c r="AG941" s="248"/>
      <c r="AH941" s="248"/>
      <c r="AI941" s="248"/>
      <c r="AJ941" s="248"/>
      <c r="AK941" s="248"/>
      <c r="AL941" s="248"/>
      <c r="AM941" s="248"/>
      <c r="AN941" s="248"/>
      <c r="AO941" s="248"/>
      <c r="AP941" s="248"/>
      <c r="AQ941" s="248"/>
      <c r="AR941" s="248"/>
      <c r="AS941" s="248"/>
      <c r="AT941" s="248"/>
    </row>
    <row r="942" spans="1:46" ht="15.75" customHeight="1" x14ac:dyDescent="0.2">
      <c r="A942" s="248"/>
      <c r="B942" s="248"/>
      <c r="C942" s="248"/>
      <c r="D942" s="248"/>
      <c r="E942" s="248"/>
      <c r="F942" s="248"/>
      <c r="G942" s="248"/>
      <c r="H942" s="248"/>
      <c r="I942" s="248"/>
      <c r="J942" s="248"/>
      <c r="K942" s="248"/>
      <c r="L942" s="248"/>
      <c r="M942" s="248"/>
      <c r="N942" s="248"/>
      <c r="O942" s="248"/>
      <c r="P942" s="248"/>
      <c r="Q942" s="248"/>
      <c r="R942" s="248"/>
      <c r="S942" s="248"/>
      <c r="T942" s="248"/>
      <c r="U942" s="248"/>
      <c r="V942" s="248"/>
      <c r="W942" s="248"/>
      <c r="X942" s="248"/>
      <c r="Y942" s="248"/>
      <c r="Z942" s="248"/>
      <c r="AA942" s="248"/>
      <c r="AB942" s="248"/>
      <c r="AC942" s="248"/>
      <c r="AD942" s="248"/>
      <c r="AE942" s="248"/>
      <c r="AF942" s="248"/>
      <c r="AG942" s="248"/>
      <c r="AH942" s="248"/>
      <c r="AI942" s="248"/>
      <c r="AJ942" s="248"/>
      <c r="AK942" s="248"/>
      <c r="AL942" s="248"/>
      <c r="AM942" s="248"/>
      <c r="AN942" s="248"/>
      <c r="AO942" s="248"/>
      <c r="AP942" s="248"/>
      <c r="AQ942" s="248"/>
      <c r="AR942" s="248"/>
      <c r="AS942" s="248"/>
      <c r="AT942" s="248"/>
    </row>
    <row r="943" spans="1:46" ht="15.75" customHeight="1" x14ac:dyDescent="0.2">
      <c r="A943" s="249"/>
      <c r="B943" s="249"/>
      <c r="C943" s="249"/>
      <c r="D943" s="249"/>
      <c r="E943" s="249"/>
      <c r="F943" s="249"/>
      <c r="G943" s="249"/>
      <c r="H943" s="248"/>
      <c r="I943" s="248"/>
      <c r="J943" s="249"/>
      <c r="K943" s="249"/>
      <c r="L943" s="249"/>
      <c r="AR943" s="248"/>
      <c r="AS943" s="248"/>
    </row>
    <row r="944" spans="1:46" ht="15.75" customHeight="1" x14ac:dyDescent="0.2">
      <c r="A944" s="249"/>
      <c r="B944" s="249"/>
      <c r="C944" s="249"/>
      <c r="D944" s="249"/>
      <c r="E944" s="249"/>
      <c r="F944" s="249"/>
      <c r="G944" s="249"/>
      <c r="H944" s="248"/>
      <c r="I944" s="248"/>
      <c r="J944" s="249"/>
      <c r="K944" s="249"/>
      <c r="L944" s="249"/>
      <c r="AR944" s="248"/>
      <c r="AS944" s="248"/>
    </row>
    <row r="945" spans="1:45" ht="15.75" customHeight="1" x14ac:dyDescent="0.2">
      <c r="A945" s="249"/>
      <c r="B945" s="249"/>
      <c r="C945" s="249"/>
      <c r="D945" s="249"/>
      <c r="E945" s="249"/>
      <c r="F945" s="249"/>
      <c r="G945" s="249"/>
      <c r="H945" s="248"/>
      <c r="I945" s="248"/>
      <c r="J945" s="249"/>
      <c r="K945" s="249"/>
      <c r="L945" s="249"/>
      <c r="AR945" s="248"/>
      <c r="AS945" s="248"/>
    </row>
    <row r="946" spans="1:45" ht="15.75" customHeight="1" x14ac:dyDescent="0.2">
      <c r="A946" s="249"/>
      <c r="B946" s="249"/>
      <c r="C946" s="249"/>
      <c r="D946" s="249"/>
      <c r="E946" s="249"/>
      <c r="F946" s="249"/>
      <c r="G946" s="249"/>
      <c r="H946" s="248"/>
      <c r="I946" s="248"/>
      <c r="J946" s="249"/>
      <c r="K946" s="249"/>
      <c r="L946" s="249"/>
      <c r="AR946" s="248"/>
      <c r="AS946" s="248"/>
    </row>
    <row r="947" spans="1:45" ht="15.75" customHeight="1" x14ac:dyDescent="0.2">
      <c r="A947" s="249"/>
      <c r="B947" s="249"/>
      <c r="C947" s="249"/>
      <c r="D947" s="249"/>
      <c r="E947" s="249"/>
      <c r="F947" s="249"/>
      <c r="G947" s="249"/>
      <c r="H947" s="248"/>
      <c r="I947" s="248"/>
      <c r="J947" s="249"/>
      <c r="K947" s="249"/>
      <c r="L947" s="249"/>
      <c r="AR947" s="248"/>
      <c r="AS947" s="248"/>
    </row>
    <row r="948" spans="1:45" ht="15.75" customHeight="1" x14ac:dyDescent="0.2">
      <c r="A948" s="249"/>
      <c r="B948" s="249"/>
      <c r="C948" s="249"/>
      <c r="D948" s="249"/>
      <c r="E948" s="249"/>
      <c r="F948" s="249"/>
      <c r="G948" s="249"/>
      <c r="H948" s="248"/>
      <c r="I948" s="248"/>
      <c r="J948" s="249"/>
      <c r="K948" s="249"/>
      <c r="L948" s="249"/>
      <c r="AR948" s="248"/>
      <c r="AS948" s="248"/>
    </row>
    <row r="949" spans="1:45" ht="15.75" customHeight="1" x14ac:dyDescent="0.2">
      <c r="A949" s="249"/>
      <c r="B949" s="249"/>
      <c r="C949" s="249"/>
      <c r="D949" s="249"/>
      <c r="E949" s="249"/>
      <c r="F949" s="249"/>
      <c r="G949" s="249"/>
      <c r="H949" s="248"/>
      <c r="I949" s="248"/>
      <c r="J949" s="249"/>
      <c r="K949" s="249"/>
      <c r="L949" s="249"/>
      <c r="AR949" s="248"/>
      <c r="AS949" s="248"/>
    </row>
    <row r="950" spans="1:45" ht="15.75" customHeight="1" x14ac:dyDescent="0.2">
      <c r="A950" s="249"/>
      <c r="B950" s="249"/>
      <c r="C950" s="249"/>
      <c r="D950" s="249"/>
      <c r="E950" s="249"/>
      <c r="F950" s="249"/>
      <c r="G950" s="249"/>
      <c r="H950" s="248"/>
      <c r="I950" s="248"/>
      <c r="J950" s="249"/>
      <c r="K950" s="249"/>
      <c r="L950" s="249"/>
      <c r="AR950" s="248"/>
      <c r="AS950" s="248"/>
    </row>
    <row r="951" spans="1:45" ht="15.75" customHeight="1" x14ac:dyDescent="0.2">
      <c r="A951" s="249"/>
      <c r="B951" s="249"/>
      <c r="C951" s="249"/>
      <c r="D951" s="249"/>
      <c r="E951" s="249"/>
      <c r="F951" s="249"/>
      <c r="G951" s="249"/>
      <c r="H951" s="248"/>
      <c r="I951" s="248"/>
      <c r="J951" s="249"/>
      <c r="K951" s="249"/>
      <c r="L951" s="249"/>
      <c r="AR951" s="248"/>
      <c r="AS951" s="248"/>
    </row>
    <row r="952" spans="1:45" ht="15.75" customHeight="1" x14ac:dyDescent="0.2">
      <c r="A952" s="249"/>
      <c r="B952" s="249"/>
      <c r="C952" s="249"/>
      <c r="D952" s="249"/>
      <c r="E952" s="249"/>
      <c r="F952" s="249"/>
      <c r="G952" s="249"/>
      <c r="H952" s="248"/>
      <c r="I952" s="248"/>
      <c r="J952" s="249"/>
      <c r="K952" s="249"/>
      <c r="L952" s="249"/>
      <c r="AR952" s="248"/>
      <c r="AS952" s="248"/>
    </row>
    <row r="953" spans="1:45" ht="15.75" customHeight="1" x14ac:dyDescent="0.2">
      <c r="A953" s="249"/>
      <c r="B953" s="249"/>
      <c r="C953" s="249"/>
      <c r="D953" s="249"/>
      <c r="E953" s="249"/>
      <c r="F953" s="249"/>
      <c r="G953" s="249"/>
      <c r="H953" s="248"/>
      <c r="I953" s="248"/>
      <c r="J953" s="249"/>
      <c r="K953" s="249"/>
      <c r="L953" s="249"/>
      <c r="AR953" s="248"/>
      <c r="AS953" s="248"/>
    </row>
    <row r="954" spans="1:45" ht="15.75" customHeight="1" x14ac:dyDescent="0.2">
      <c r="A954" s="249"/>
      <c r="B954" s="249"/>
      <c r="C954" s="249"/>
      <c r="D954" s="249"/>
      <c r="E954" s="249"/>
      <c r="F954" s="249"/>
      <c r="G954" s="249"/>
      <c r="H954" s="248"/>
      <c r="I954" s="248"/>
      <c r="J954" s="249"/>
      <c r="K954" s="249"/>
      <c r="L954" s="249"/>
      <c r="AR954" s="248"/>
      <c r="AS954" s="248"/>
    </row>
    <row r="955" spans="1:45" ht="15.75" customHeight="1" x14ac:dyDescent="0.2">
      <c r="A955" s="249"/>
      <c r="B955" s="249"/>
      <c r="C955" s="249"/>
      <c r="D955" s="249"/>
      <c r="E955" s="249"/>
      <c r="F955" s="249"/>
      <c r="G955" s="249"/>
      <c r="H955" s="248"/>
      <c r="I955" s="248"/>
      <c r="J955" s="249"/>
      <c r="K955" s="249"/>
      <c r="L955" s="249"/>
      <c r="AR955" s="248"/>
      <c r="AS955" s="248"/>
    </row>
    <row r="956" spans="1:45" ht="15.75" customHeight="1" x14ac:dyDescent="0.2">
      <c r="A956" s="249"/>
      <c r="B956" s="249"/>
      <c r="C956" s="249"/>
      <c r="D956" s="249"/>
      <c r="E956" s="249"/>
      <c r="F956" s="249"/>
      <c r="G956" s="249"/>
      <c r="H956" s="248"/>
      <c r="I956" s="248"/>
      <c r="J956" s="249"/>
      <c r="K956" s="249"/>
      <c r="L956" s="249"/>
      <c r="AR956" s="248"/>
      <c r="AS956" s="248"/>
    </row>
    <row r="957" spans="1:45" ht="15.75" customHeight="1" x14ac:dyDescent="0.2">
      <c r="A957" s="249"/>
      <c r="B957" s="249"/>
      <c r="C957" s="249"/>
      <c r="D957" s="249"/>
      <c r="E957" s="249"/>
      <c r="F957" s="249"/>
      <c r="G957" s="249"/>
      <c r="H957" s="248"/>
      <c r="I957" s="248"/>
      <c r="J957" s="249"/>
      <c r="K957" s="249"/>
      <c r="L957" s="249"/>
      <c r="AR957" s="248"/>
      <c r="AS957" s="248"/>
    </row>
    <row r="958" spans="1:45" ht="15.75" customHeight="1" x14ac:dyDescent="0.2">
      <c r="A958" s="249"/>
      <c r="B958" s="249"/>
      <c r="C958" s="249"/>
      <c r="D958" s="249"/>
      <c r="E958" s="249"/>
      <c r="F958" s="249"/>
      <c r="G958" s="249"/>
      <c r="H958" s="248"/>
      <c r="I958" s="248"/>
      <c r="J958" s="249"/>
      <c r="K958" s="249"/>
      <c r="L958" s="249"/>
      <c r="AR958" s="248"/>
      <c r="AS958" s="248"/>
    </row>
    <row r="959" spans="1:45" ht="15.75" customHeight="1" x14ac:dyDescent="0.2">
      <c r="A959" s="249"/>
      <c r="B959" s="249"/>
      <c r="C959" s="249"/>
      <c r="D959" s="249"/>
      <c r="E959" s="249"/>
      <c r="F959" s="249"/>
      <c r="G959" s="249"/>
      <c r="H959" s="248"/>
      <c r="I959" s="248"/>
      <c r="J959" s="249"/>
      <c r="K959" s="249"/>
      <c r="L959" s="249"/>
      <c r="AR959" s="248"/>
      <c r="AS959" s="248"/>
    </row>
    <row r="960" spans="1:45" ht="15.75" customHeight="1" x14ac:dyDescent="0.2">
      <c r="A960" s="249"/>
      <c r="B960" s="249"/>
      <c r="C960" s="249"/>
      <c r="D960" s="249"/>
      <c r="E960" s="249"/>
      <c r="F960" s="249"/>
      <c r="G960" s="249"/>
      <c r="H960" s="248"/>
      <c r="I960" s="248"/>
      <c r="J960" s="249"/>
      <c r="K960" s="249"/>
      <c r="L960" s="249"/>
      <c r="AR960" s="248"/>
      <c r="AS960" s="248"/>
    </row>
    <row r="961" spans="1:45" ht="15.75" customHeight="1" x14ac:dyDescent="0.2">
      <c r="A961" s="249"/>
      <c r="B961" s="249"/>
      <c r="C961" s="249"/>
      <c r="D961" s="249"/>
      <c r="E961" s="249"/>
      <c r="F961" s="249"/>
      <c r="G961" s="249"/>
      <c r="H961" s="248"/>
      <c r="I961" s="248"/>
      <c r="J961" s="249"/>
      <c r="K961" s="249"/>
      <c r="L961" s="249"/>
      <c r="AR961" s="248"/>
      <c r="AS961" s="248"/>
    </row>
    <row r="962" spans="1:45" ht="15.75" customHeight="1" x14ac:dyDescent="0.2">
      <c r="A962" s="249"/>
      <c r="B962" s="249"/>
      <c r="C962" s="249"/>
      <c r="D962" s="249"/>
      <c r="E962" s="249"/>
      <c r="F962" s="249"/>
      <c r="G962" s="249"/>
      <c r="H962" s="248"/>
      <c r="I962" s="248"/>
      <c r="J962" s="249"/>
      <c r="K962" s="249"/>
      <c r="L962" s="249"/>
      <c r="AR962" s="248"/>
      <c r="AS962" s="248"/>
    </row>
    <row r="963" spans="1:45" ht="15.75" customHeight="1" x14ac:dyDescent="0.2">
      <c r="A963" s="249"/>
      <c r="B963" s="249"/>
      <c r="C963" s="249"/>
      <c r="D963" s="249"/>
      <c r="E963" s="249"/>
      <c r="F963" s="249"/>
      <c r="G963" s="249"/>
      <c r="H963" s="248"/>
      <c r="I963" s="248"/>
      <c r="J963" s="249"/>
      <c r="K963" s="249"/>
      <c r="L963" s="249"/>
      <c r="AR963" s="248"/>
      <c r="AS963" s="248"/>
    </row>
    <row r="964" spans="1:45" ht="15.75" customHeight="1" x14ac:dyDescent="0.2">
      <c r="A964" s="249"/>
      <c r="B964" s="249"/>
      <c r="C964" s="249"/>
      <c r="D964" s="249"/>
      <c r="E964" s="249"/>
      <c r="F964" s="249"/>
      <c r="G964" s="249"/>
      <c r="H964" s="248"/>
      <c r="I964" s="248"/>
      <c r="J964" s="249"/>
      <c r="K964" s="249"/>
      <c r="L964" s="249"/>
      <c r="AR964" s="248"/>
      <c r="AS964" s="248"/>
    </row>
    <row r="965" spans="1:45" ht="15.75" customHeight="1" x14ac:dyDescent="0.2">
      <c r="A965" s="249"/>
      <c r="B965" s="249"/>
      <c r="C965" s="249"/>
      <c r="D965" s="249"/>
      <c r="E965" s="249"/>
      <c r="F965" s="249"/>
      <c r="G965" s="249"/>
      <c r="H965" s="248"/>
      <c r="I965" s="248"/>
      <c r="J965" s="249"/>
      <c r="K965" s="249"/>
      <c r="L965" s="249"/>
      <c r="AR965" s="248"/>
      <c r="AS965" s="248"/>
    </row>
    <row r="966" spans="1:45" ht="15.75" customHeight="1" x14ac:dyDescent="0.2">
      <c r="A966" s="249"/>
      <c r="B966" s="249"/>
      <c r="C966" s="249"/>
      <c r="D966" s="249"/>
      <c r="E966" s="249"/>
      <c r="F966" s="249"/>
      <c r="G966" s="249"/>
      <c r="H966" s="248"/>
      <c r="I966" s="248"/>
      <c r="J966" s="249"/>
      <c r="K966" s="249"/>
      <c r="L966" s="249"/>
      <c r="AR966" s="248"/>
      <c r="AS966" s="248"/>
    </row>
    <row r="967" spans="1:45" ht="15.75" customHeight="1" x14ac:dyDescent="0.2">
      <c r="A967" s="249"/>
      <c r="B967" s="249"/>
      <c r="C967" s="249"/>
      <c r="D967" s="249"/>
      <c r="E967" s="249"/>
      <c r="F967" s="249"/>
      <c r="G967" s="249"/>
      <c r="H967" s="248"/>
      <c r="I967" s="248"/>
      <c r="J967" s="249"/>
      <c r="K967" s="249"/>
      <c r="L967" s="249"/>
      <c r="AR967" s="248"/>
      <c r="AS967" s="248"/>
    </row>
    <row r="968" spans="1:45" ht="15.75" customHeight="1" x14ac:dyDescent="0.2">
      <c r="A968" s="249"/>
      <c r="B968" s="249"/>
      <c r="C968" s="249"/>
      <c r="D968" s="249"/>
      <c r="E968" s="249"/>
      <c r="F968" s="249"/>
      <c r="G968" s="249"/>
      <c r="H968" s="248"/>
      <c r="I968" s="248"/>
      <c r="J968" s="249"/>
      <c r="K968" s="249"/>
      <c r="L968" s="249"/>
      <c r="AR968" s="248"/>
      <c r="AS968" s="248"/>
    </row>
    <row r="969" spans="1:45" ht="15.75" customHeight="1" x14ac:dyDescent="0.2">
      <c r="A969" s="249"/>
      <c r="B969" s="249"/>
      <c r="C969" s="249"/>
      <c r="D969" s="249"/>
      <c r="E969" s="249"/>
      <c r="F969" s="249"/>
      <c r="G969" s="249"/>
      <c r="H969" s="248"/>
      <c r="I969" s="248"/>
      <c r="J969" s="249"/>
      <c r="K969" s="249"/>
      <c r="L969" s="249"/>
      <c r="AR969" s="248"/>
      <c r="AS969" s="248"/>
    </row>
    <row r="970" spans="1:45" ht="15.75" customHeight="1" x14ac:dyDescent="0.2">
      <c r="A970" s="249"/>
      <c r="B970" s="249"/>
      <c r="C970" s="249"/>
      <c r="D970" s="249"/>
      <c r="E970" s="249"/>
      <c r="F970" s="249"/>
      <c r="G970" s="249"/>
      <c r="H970" s="248"/>
      <c r="I970" s="248"/>
      <c r="J970" s="249"/>
      <c r="K970" s="249"/>
      <c r="L970" s="249"/>
      <c r="AR970" s="248"/>
      <c r="AS970" s="248"/>
    </row>
    <row r="971" spans="1:45" ht="15.75" customHeight="1" x14ac:dyDescent="0.2">
      <c r="A971" s="249"/>
      <c r="B971" s="249"/>
      <c r="C971" s="249"/>
      <c r="D971" s="249"/>
      <c r="E971" s="249"/>
      <c r="F971" s="249"/>
      <c r="G971" s="249"/>
      <c r="H971" s="248"/>
      <c r="I971" s="248"/>
      <c r="J971" s="249"/>
      <c r="K971" s="249"/>
      <c r="L971" s="249"/>
      <c r="AR971" s="248"/>
      <c r="AS971" s="248"/>
    </row>
    <row r="972" spans="1:45" ht="15.75" customHeight="1" x14ac:dyDescent="0.2">
      <c r="A972" s="249"/>
      <c r="B972" s="249"/>
      <c r="C972" s="249"/>
      <c r="D972" s="249"/>
      <c r="E972" s="249"/>
      <c r="F972" s="249"/>
      <c r="G972" s="249"/>
      <c r="H972" s="248"/>
      <c r="I972" s="248"/>
      <c r="J972" s="249"/>
      <c r="K972" s="249"/>
      <c r="L972" s="249"/>
      <c r="AR972" s="248"/>
      <c r="AS972" s="248"/>
    </row>
    <row r="973" spans="1:45" ht="15.75" customHeight="1" x14ac:dyDescent="0.2">
      <c r="A973" s="249"/>
      <c r="B973" s="249"/>
      <c r="C973" s="249"/>
      <c r="D973" s="249"/>
      <c r="E973" s="249"/>
      <c r="F973" s="249"/>
      <c r="G973" s="249"/>
      <c r="H973" s="248"/>
      <c r="I973" s="248"/>
      <c r="J973" s="249"/>
      <c r="K973" s="249"/>
      <c r="L973" s="249"/>
      <c r="AR973" s="248"/>
      <c r="AS973" s="248"/>
    </row>
    <row r="974" spans="1:45" ht="15.75" customHeight="1" x14ac:dyDescent="0.2">
      <c r="A974" s="249"/>
      <c r="B974" s="249"/>
      <c r="C974" s="249"/>
      <c r="D974" s="249"/>
      <c r="E974" s="249"/>
      <c r="F974" s="249"/>
      <c r="G974" s="249"/>
      <c r="H974" s="248"/>
      <c r="I974" s="248"/>
      <c r="J974" s="249"/>
      <c r="K974" s="249"/>
      <c r="L974" s="249"/>
      <c r="AR974" s="248"/>
      <c r="AS974" s="248"/>
    </row>
    <row r="975" spans="1:45" ht="15.75" customHeight="1" x14ac:dyDescent="0.2">
      <c r="A975" s="249"/>
      <c r="B975" s="249"/>
      <c r="C975" s="249"/>
      <c r="D975" s="249"/>
      <c r="E975" s="249"/>
      <c r="F975" s="249"/>
      <c r="G975" s="249"/>
      <c r="H975" s="248"/>
      <c r="I975" s="248"/>
      <c r="J975" s="249"/>
      <c r="K975" s="249"/>
      <c r="L975" s="249"/>
      <c r="AR975" s="248"/>
      <c r="AS975" s="248"/>
    </row>
    <row r="976" spans="1:45" ht="15.75" customHeight="1" x14ac:dyDescent="0.2">
      <c r="A976" s="249"/>
      <c r="B976" s="249"/>
      <c r="C976" s="249"/>
      <c r="D976" s="249"/>
      <c r="E976" s="249"/>
      <c r="F976" s="249"/>
      <c r="G976" s="249"/>
      <c r="H976" s="248"/>
      <c r="I976" s="248"/>
      <c r="J976" s="249"/>
      <c r="K976" s="249"/>
      <c r="L976" s="249"/>
      <c r="AR976" s="248"/>
      <c r="AS976" s="248"/>
    </row>
    <row r="977" spans="1:45" ht="15.75" customHeight="1" x14ac:dyDescent="0.2">
      <c r="A977" s="249"/>
      <c r="B977" s="249"/>
      <c r="C977" s="249"/>
      <c r="D977" s="249"/>
      <c r="E977" s="249"/>
      <c r="F977" s="249"/>
      <c r="G977" s="249"/>
      <c r="H977" s="248"/>
      <c r="I977" s="248"/>
      <c r="J977" s="249"/>
      <c r="K977" s="249"/>
      <c r="L977" s="249"/>
      <c r="AR977" s="248"/>
      <c r="AS977" s="248"/>
    </row>
    <row r="978" spans="1:45" ht="15.75" customHeight="1" x14ac:dyDescent="0.2">
      <c r="A978" s="249"/>
      <c r="B978" s="249"/>
      <c r="C978" s="249"/>
      <c r="D978" s="249"/>
      <c r="E978" s="249"/>
      <c r="F978" s="249"/>
      <c r="G978" s="249"/>
      <c r="H978" s="248"/>
      <c r="I978" s="248"/>
      <c r="J978" s="249"/>
      <c r="K978" s="249"/>
      <c r="L978" s="249"/>
      <c r="AR978" s="248"/>
      <c r="AS978" s="248"/>
    </row>
    <row r="979" spans="1:45" ht="15.75" customHeight="1" x14ac:dyDescent="0.2">
      <c r="A979" s="249"/>
      <c r="B979" s="249"/>
      <c r="C979" s="249"/>
      <c r="D979" s="249"/>
      <c r="E979" s="249"/>
      <c r="F979" s="249"/>
      <c r="G979" s="249"/>
      <c r="H979" s="248"/>
      <c r="I979" s="248"/>
      <c r="J979" s="249"/>
      <c r="K979" s="249"/>
      <c r="L979" s="249"/>
      <c r="AR979" s="248"/>
      <c r="AS979" s="248"/>
    </row>
    <row r="980" spans="1:45" ht="15.75" customHeight="1" x14ac:dyDescent="0.2">
      <c r="A980" s="249"/>
      <c r="B980" s="249"/>
      <c r="C980" s="249"/>
      <c r="D980" s="249"/>
      <c r="E980" s="249"/>
      <c r="F980" s="249"/>
      <c r="G980" s="249"/>
      <c r="H980" s="248"/>
      <c r="I980" s="248"/>
      <c r="J980" s="249"/>
      <c r="K980" s="249"/>
      <c r="L980" s="249"/>
      <c r="AR980" s="248"/>
      <c r="AS980" s="248"/>
    </row>
    <row r="981" spans="1:45" ht="15.75" customHeight="1" x14ac:dyDescent="0.2">
      <c r="A981" s="249"/>
      <c r="B981" s="249"/>
      <c r="C981" s="249"/>
      <c r="D981" s="249"/>
      <c r="E981" s="249"/>
      <c r="F981" s="249"/>
      <c r="G981" s="249"/>
      <c r="H981" s="248"/>
      <c r="I981" s="248"/>
      <c r="J981" s="249"/>
      <c r="K981" s="249"/>
      <c r="L981" s="249"/>
      <c r="AR981" s="248"/>
      <c r="AS981" s="248"/>
    </row>
    <row r="982" spans="1:45" ht="15.75" customHeight="1" x14ac:dyDescent="0.2">
      <c r="A982" s="249"/>
      <c r="B982" s="249"/>
      <c r="C982" s="249"/>
      <c r="D982" s="249"/>
      <c r="E982" s="249"/>
      <c r="F982" s="249"/>
      <c r="G982" s="249"/>
      <c r="H982" s="248"/>
      <c r="I982" s="248"/>
      <c r="J982" s="249"/>
      <c r="K982" s="249"/>
      <c r="L982" s="249"/>
      <c r="AR982" s="248"/>
      <c r="AS982" s="248"/>
    </row>
    <row r="983" spans="1:45" ht="15.75" customHeight="1" x14ac:dyDescent="0.2">
      <c r="A983" s="249"/>
      <c r="B983" s="249"/>
      <c r="C983" s="249"/>
      <c r="D983" s="249"/>
      <c r="E983" s="249"/>
      <c r="F983" s="249"/>
      <c r="G983" s="249"/>
      <c r="H983" s="248"/>
      <c r="I983" s="248"/>
      <c r="J983" s="249"/>
      <c r="K983" s="249"/>
      <c r="L983" s="249"/>
      <c r="AR983" s="248"/>
      <c r="AS983" s="248"/>
    </row>
    <row r="984" spans="1:45" ht="15.75" customHeight="1" x14ac:dyDescent="0.2">
      <c r="A984" s="249"/>
      <c r="B984" s="249"/>
      <c r="C984" s="249"/>
      <c r="D984" s="249"/>
      <c r="E984" s="249"/>
      <c r="F984" s="249"/>
      <c r="G984" s="249"/>
      <c r="H984" s="248"/>
      <c r="I984" s="248"/>
      <c r="J984" s="249"/>
      <c r="K984" s="249"/>
      <c r="L984" s="249"/>
      <c r="AR984" s="248"/>
      <c r="AS984" s="248"/>
    </row>
    <row r="985" spans="1:45" ht="15.75" customHeight="1" x14ac:dyDescent="0.2">
      <c r="A985" s="249"/>
      <c r="B985" s="249"/>
      <c r="C985" s="249"/>
      <c r="D985" s="249"/>
      <c r="E985" s="249"/>
      <c r="F985" s="249"/>
      <c r="G985" s="249"/>
      <c r="H985" s="248"/>
      <c r="I985" s="248"/>
      <c r="J985" s="249"/>
      <c r="K985" s="249"/>
      <c r="L985" s="249"/>
      <c r="AR985" s="248"/>
      <c r="AS985" s="248"/>
    </row>
    <row r="986" spans="1:45" ht="15.75" customHeight="1" x14ac:dyDescent="0.2">
      <c r="A986" s="249"/>
      <c r="B986" s="249"/>
      <c r="C986" s="249"/>
      <c r="D986" s="249"/>
      <c r="E986" s="249"/>
      <c r="F986" s="249"/>
      <c r="G986" s="249"/>
      <c r="H986" s="248"/>
      <c r="I986" s="248"/>
      <c r="J986" s="249"/>
      <c r="K986" s="249"/>
      <c r="L986" s="249"/>
      <c r="AR986" s="248"/>
      <c r="AS986" s="248"/>
    </row>
    <row r="987" spans="1:45" ht="15.75" customHeight="1" x14ac:dyDescent="0.2">
      <c r="A987" s="249"/>
      <c r="B987" s="249"/>
      <c r="C987" s="249"/>
      <c r="D987" s="249"/>
      <c r="E987" s="249"/>
      <c r="F987" s="249"/>
      <c r="G987" s="249"/>
      <c r="H987" s="248"/>
      <c r="I987" s="248"/>
      <c r="J987" s="249"/>
      <c r="K987" s="249"/>
      <c r="L987" s="249"/>
      <c r="AR987" s="248"/>
      <c r="AS987" s="248"/>
    </row>
    <row r="988" spans="1:45" ht="15.75" customHeight="1" x14ac:dyDescent="0.2">
      <c r="A988" s="249"/>
      <c r="B988" s="249"/>
      <c r="C988" s="249"/>
      <c r="D988" s="249"/>
      <c r="E988" s="249"/>
      <c r="F988" s="249"/>
      <c r="G988" s="249"/>
      <c r="H988" s="248"/>
      <c r="I988" s="248"/>
      <c r="J988" s="249"/>
      <c r="K988" s="249"/>
      <c r="L988" s="249"/>
      <c r="AR988" s="248"/>
      <c r="AS988" s="248"/>
    </row>
    <row r="989" spans="1:45" ht="15.75" customHeight="1" x14ac:dyDescent="0.2">
      <c r="A989" s="249"/>
      <c r="B989" s="249"/>
      <c r="C989" s="249"/>
      <c r="D989" s="249"/>
      <c r="E989" s="249"/>
      <c r="F989" s="249"/>
      <c r="G989" s="249"/>
      <c r="H989" s="248"/>
      <c r="I989" s="248"/>
      <c r="J989" s="249"/>
      <c r="K989" s="249"/>
      <c r="L989" s="249"/>
      <c r="AR989" s="248"/>
      <c r="AS989" s="248"/>
    </row>
  </sheetData>
  <autoFilter ref="A5:AS29" xr:uid="{00000000-0009-0000-0000-000000000000}">
    <sortState xmlns:xlrd2="http://schemas.microsoft.com/office/spreadsheetml/2017/richdata2" ref="A6:AS30">
      <sortCondition ref="M5:M29"/>
    </sortState>
  </autoFilter>
  <mergeCells count="4">
    <mergeCell ref="AF3:AI3"/>
    <mergeCell ref="AJ3:AM3"/>
    <mergeCell ref="AN3:AQ3"/>
    <mergeCell ref="D4:E4"/>
  </mergeCells>
  <conditionalFormatting sqref="H8:I8 H6:I6">
    <cfRule type="expression" dxfId="41" priority="1">
      <formula>H6&lt;&gt;AR6</formula>
    </cfRule>
  </conditionalFormatting>
  <conditionalFormatting sqref="H11:I11">
    <cfRule type="expression" dxfId="40" priority="2">
      <formula>H11&lt;&gt;AR11</formula>
    </cfRule>
  </conditionalFormatting>
  <conditionalFormatting sqref="H12:I12">
    <cfRule type="expression" dxfId="39" priority="3">
      <formula>H12&lt;&gt;AR12</formula>
    </cfRule>
  </conditionalFormatting>
  <conditionalFormatting sqref="H13:I13">
    <cfRule type="expression" dxfId="38" priority="4">
      <formula>H13&lt;&gt;AR13</formula>
    </cfRule>
  </conditionalFormatting>
  <conditionalFormatting sqref="H15:I15">
    <cfRule type="expression" dxfId="37" priority="5">
      <formula>H15&lt;&gt;AR15</formula>
    </cfRule>
  </conditionalFormatting>
  <conditionalFormatting sqref="H16:I16">
    <cfRule type="expression" dxfId="36" priority="6">
      <formula>H16&lt;&gt;AR16</formula>
    </cfRule>
  </conditionalFormatting>
  <conditionalFormatting sqref="H19:I19">
    <cfRule type="expression" dxfId="35" priority="7">
      <formula>H19&lt;&gt;AR19</formula>
    </cfRule>
  </conditionalFormatting>
  <conditionalFormatting sqref="H22:I22">
    <cfRule type="expression" dxfId="34" priority="8">
      <formula>H22&lt;&gt;AR22</formula>
    </cfRule>
  </conditionalFormatting>
  <conditionalFormatting sqref="H24:I24">
    <cfRule type="expression" dxfId="33" priority="9">
      <formula>H24&lt;&gt;AR24</formula>
    </cfRule>
  </conditionalFormatting>
  <conditionalFormatting sqref="H25:I25">
    <cfRule type="expression" dxfId="32" priority="10">
      <formula>H25&lt;&gt;AR25</formula>
    </cfRule>
  </conditionalFormatting>
  <conditionalFormatting sqref="H7:I7">
    <cfRule type="expression" dxfId="31" priority="11">
      <formula>H7&lt;&gt;AR7</formula>
    </cfRule>
  </conditionalFormatting>
  <conditionalFormatting sqref="H9:I9">
    <cfRule type="expression" dxfId="30" priority="12">
      <formula>H9&lt;&gt;AR9</formula>
    </cfRule>
  </conditionalFormatting>
  <conditionalFormatting sqref="H14:I14">
    <cfRule type="expression" dxfId="29" priority="13">
      <formula>H14&lt;&gt;AR14</formula>
    </cfRule>
  </conditionalFormatting>
  <conditionalFormatting sqref="H26:I26">
    <cfRule type="expression" dxfId="28" priority="14">
      <formula>H26&lt;&gt;AR26</formula>
    </cfRule>
  </conditionalFormatting>
  <conditionalFormatting sqref="H28:I28">
    <cfRule type="expression" dxfId="27" priority="15">
      <formula>H28&lt;&gt;AR28</formula>
    </cfRule>
  </conditionalFormatting>
  <conditionalFormatting sqref="H29:I29">
    <cfRule type="expression" dxfId="26" priority="16">
      <formula>H29&lt;&gt;AR29</formula>
    </cfRule>
  </conditionalFormatting>
  <conditionalFormatting sqref="H23:I23">
    <cfRule type="expression" dxfId="25" priority="17">
      <formula>H23&lt;&gt;AR23</formula>
    </cfRule>
  </conditionalFormatting>
  <conditionalFormatting sqref="H27:I27">
    <cfRule type="expression" dxfId="24" priority="18">
      <formula>H27&lt;&gt;AR27</formula>
    </cfRule>
  </conditionalFormatting>
  <conditionalFormatting sqref="H18:I18">
    <cfRule type="expression" dxfId="23" priority="19">
      <formula>H18&lt;&gt;AR18</formula>
    </cfRule>
  </conditionalFormatting>
  <conditionalFormatting sqref="H20:I20">
    <cfRule type="expression" dxfId="22" priority="20">
      <formula>H20&lt;&gt;AR20</formula>
    </cfRule>
  </conditionalFormatting>
  <conditionalFormatting sqref="H30:I30">
    <cfRule type="expression" dxfId="21" priority="21">
      <formula>H30&lt;&gt;AR30</formula>
    </cfRule>
  </conditionalFormatting>
  <dataValidations count="2">
    <dataValidation type="list" allowBlank="1" showInputMessage="1" prompt="Click and enter a value from range '2016'!AC2:AE2" sqref="E3" xr:uid="{2901AE48-4F01-48B0-A23F-92FC6E856FF6}">
      <formula1>$AF$2:$AH$2</formula1>
    </dataValidation>
    <dataValidation type="list" allowBlank="1" sqref="AR9 AR6:AS8 H6:I9 AR28:AS30 H22:I30 AR22:AS26 AR18:AS20 H18:I20 AR11:AS16 H11:I16" xr:uid="{F92E0699-B772-46E5-8327-CD72206587DF}">
      <formula1>$AF$1:$AG$1</formula1>
    </dataValidation>
  </dataValidations>
  <pageMargins left="0.19685039370078741" right="0.19685039370078741" top="0.39370078740157483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F0D4-AED1-4523-B962-7A3072558355}">
  <dimension ref="A1:AT945"/>
  <sheetViews>
    <sheetView zoomScaleNormal="100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15" style="10" customWidth="1"/>
    <col min="6" max="6" width="16.85546875" style="10" customWidth="1"/>
    <col min="7" max="7" width="14.5703125" style="10" customWidth="1"/>
    <col min="8" max="9" width="6" style="9" customWidth="1"/>
    <col min="10" max="11" width="8.5703125" style="10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7" width="9" customWidth="1"/>
    <col min="18" max="18" width="8.42578125" customWidth="1"/>
    <col min="19" max="19" width="8.5703125" customWidth="1"/>
    <col min="20" max="27" width="9" customWidth="1"/>
    <col min="28" max="43" width="8.5703125" customWidth="1"/>
    <col min="44" max="45" width="6.5703125" style="239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K2" s="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10</v>
      </c>
      <c r="F3" s="17"/>
      <c r="G3" s="17"/>
      <c r="H3" s="18" t="s">
        <v>15</v>
      </c>
      <c r="I3" s="27">
        <v>28</v>
      </c>
      <c r="J3" s="18">
        <v>28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32" t="s">
        <v>16</v>
      </c>
      <c r="AD3" s="33" t="s">
        <v>17</v>
      </c>
      <c r="AE3" s="34"/>
      <c r="AF3" s="460" t="s">
        <v>18</v>
      </c>
      <c r="AG3" s="461"/>
      <c r="AH3" s="461"/>
      <c r="AI3" s="462"/>
      <c r="AJ3" s="460" t="s">
        <v>19</v>
      </c>
      <c r="AK3" s="461"/>
      <c r="AL3" s="461"/>
      <c r="AM3" s="462"/>
      <c r="AN3" s="460" t="s">
        <v>20</v>
      </c>
      <c r="AO3" s="461"/>
      <c r="AP3" s="461"/>
      <c r="AQ3" s="462"/>
      <c r="AR3" s="25" t="s">
        <v>21</v>
      </c>
      <c r="AS3" s="27"/>
    </row>
    <row r="4" spans="1:45" ht="26.25" customHeight="1" thickBot="1" x14ac:dyDescent="0.25">
      <c r="A4" s="35" t="s">
        <v>22</v>
      </c>
      <c r="B4" s="36" t="s">
        <v>23</v>
      </c>
      <c r="C4" s="37" t="s">
        <v>24</v>
      </c>
      <c r="D4" s="463" t="s">
        <v>25</v>
      </c>
      <c r="E4" s="461"/>
      <c r="F4" s="38" t="s">
        <v>26</v>
      </c>
      <c r="G4" s="39" t="s">
        <v>27</v>
      </c>
      <c r="H4" s="40" t="s">
        <v>28</v>
      </c>
      <c r="I4" s="41" t="s">
        <v>29</v>
      </c>
      <c r="J4" s="42" t="s">
        <v>30</v>
      </c>
      <c r="K4" s="43" t="s">
        <v>31</v>
      </c>
      <c r="L4" s="44" t="s">
        <v>32</v>
      </c>
      <c r="M4" s="45" t="s">
        <v>33</v>
      </c>
      <c r="N4" s="46" t="s">
        <v>34</v>
      </c>
      <c r="O4" s="47" t="s">
        <v>35</v>
      </c>
      <c r="P4" s="48" t="s">
        <v>36</v>
      </c>
      <c r="Q4" s="49" t="s">
        <v>37</v>
      </c>
      <c r="R4" s="49" t="s">
        <v>38</v>
      </c>
      <c r="S4" s="49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1" t="s">
        <v>44</v>
      </c>
      <c r="Y4" s="51" t="s">
        <v>45</v>
      </c>
      <c r="Z4" s="51" t="s">
        <v>46</v>
      </c>
      <c r="AA4" s="51" t="s">
        <v>47</v>
      </c>
      <c r="AB4" s="52" t="s">
        <v>48</v>
      </c>
      <c r="AC4" s="52" t="s">
        <v>49</v>
      </c>
      <c r="AD4" s="52" t="s">
        <v>50</v>
      </c>
      <c r="AE4" s="53" t="s">
        <v>51</v>
      </c>
      <c r="AF4" s="54" t="s">
        <v>48</v>
      </c>
      <c r="AG4" s="55" t="s">
        <v>49</v>
      </c>
      <c r="AH4" s="55" t="s">
        <v>50</v>
      </c>
      <c r="AI4" s="56" t="s">
        <v>51</v>
      </c>
      <c r="AJ4" s="54" t="s">
        <v>48</v>
      </c>
      <c r="AK4" s="55" t="s">
        <v>49</v>
      </c>
      <c r="AL4" s="55" t="s">
        <v>50</v>
      </c>
      <c r="AM4" s="56" t="s">
        <v>51</v>
      </c>
      <c r="AN4" s="54" t="s">
        <v>48</v>
      </c>
      <c r="AO4" s="55" t="s">
        <v>49</v>
      </c>
      <c r="AP4" s="55" t="s">
        <v>50</v>
      </c>
      <c r="AQ4" s="56" t="s">
        <v>51</v>
      </c>
      <c r="AR4" s="40" t="s">
        <v>28</v>
      </c>
      <c r="AS4" s="40" t="s">
        <v>29</v>
      </c>
    </row>
    <row r="5" spans="1:45" s="79" customFormat="1" ht="12.75" customHeight="1" x14ac:dyDescent="0.2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4"/>
      <c r="U5" s="74"/>
      <c r="V5" s="74"/>
      <c r="W5" s="74"/>
      <c r="X5" s="75"/>
      <c r="Y5" s="75"/>
      <c r="Z5" s="75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4" t="s">
        <v>52</v>
      </c>
      <c r="AS5" s="64" t="s">
        <v>53</v>
      </c>
    </row>
    <row r="6" spans="1:45" s="79" customFormat="1" ht="12.75" customHeight="1" x14ac:dyDescent="0.2">
      <c r="A6" s="80">
        <v>1</v>
      </c>
      <c r="B6" s="81" t="s">
        <v>54</v>
      </c>
      <c r="C6" s="82" t="s">
        <v>55</v>
      </c>
      <c r="D6" s="83" t="s">
        <v>56</v>
      </c>
      <c r="E6" s="84">
        <v>329</v>
      </c>
      <c r="F6" s="81" t="s">
        <v>57</v>
      </c>
      <c r="G6" s="85" t="s">
        <v>58</v>
      </c>
      <c r="H6" s="86" t="s">
        <v>1</v>
      </c>
      <c r="I6" s="87" t="s">
        <v>1</v>
      </c>
      <c r="J6" s="88" t="str">
        <f t="shared" ref="J6:J16" si="0">IF(P6&lt;0.97,"18:00","18:10")</f>
        <v>18:00</v>
      </c>
      <c r="K6" s="89">
        <v>0.78413194444444445</v>
      </c>
      <c r="L6" s="90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0.81989999999999996</v>
      </c>
      <c r="M6" s="91">
        <f t="shared" ref="M6:M32" si="1">(K6-J6)*L6</f>
        <v>2.7984781250000004E-2</v>
      </c>
      <c r="N6" s="92">
        <f t="shared" ref="N6:N33" si="2">IF(K6="Dnf",1,(IF(K6="Dns",1.5,(IF(K6="Dsq",1.5,(A6/I$3))))))</f>
        <v>3.5714285714285712E-2</v>
      </c>
      <c r="O6" s="93">
        <v>91173077</v>
      </c>
      <c r="P6" s="94">
        <v>0.9355</v>
      </c>
      <c r="Q6" s="95">
        <v>0.80969999999999998</v>
      </c>
      <c r="R6" s="95">
        <v>1.0182</v>
      </c>
      <c r="S6" s="95">
        <v>1.1520999999999999</v>
      </c>
      <c r="T6" s="96">
        <v>0.92290000000000005</v>
      </c>
      <c r="U6" s="96">
        <v>0.81989999999999996</v>
      </c>
      <c r="V6" s="96">
        <v>1.0018</v>
      </c>
      <c r="W6" s="96">
        <v>1.1125</v>
      </c>
      <c r="X6" s="97">
        <v>0.87360000000000004</v>
      </c>
      <c r="Y6" s="97">
        <v>0.73270000000000002</v>
      </c>
      <c r="Z6" s="97">
        <v>0.96130000000000004</v>
      </c>
      <c r="AA6" s="97">
        <v>1.0912999999999999</v>
      </c>
      <c r="AB6" s="98">
        <f t="shared" ref="AB6:AB33" si="3">P6</f>
        <v>0.9355</v>
      </c>
      <c r="AC6" s="99">
        <f t="shared" ref="AC6:AC33" si="4">X6</f>
        <v>0.87360000000000004</v>
      </c>
      <c r="AD6" s="99">
        <f t="shared" ref="AD6:AD33" si="5">T6</f>
        <v>0.92290000000000005</v>
      </c>
      <c r="AE6" s="100">
        <f t="shared" ref="AE6:AE33" si="6">AC6*(T6/P6)</f>
        <v>0.86183371459112779</v>
      </c>
      <c r="AF6" s="101">
        <f t="shared" ref="AF6:AF33" si="7">Q6</f>
        <v>0.80969999999999998</v>
      </c>
      <c r="AG6" s="102">
        <f t="shared" ref="AG6:AG33" si="8">Y6</f>
        <v>0.73270000000000002</v>
      </c>
      <c r="AH6" s="102">
        <f t="shared" ref="AH6:AH33" si="9">U6</f>
        <v>0.81989999999999996</v>
      </c>
      <c r="AI6" s="100">
        <f t="shared" ref="AI6:AI33" si="10">AG6*(U6/Q6)</f>
        <v>0.74193001111522783</v>
      </c>
      <c r="AJ6" s="101">
        <f t="shared" ref="AJ6:AJ33" si="11">R6</f>
        <v>1.0182</v>
      </c>
      <c r="AK6" s="102">
        <f t="shared" ref="AK6:AK33" si="12">Z6</f>
        <v>0.96130000000000004</v>
      </c>
      <c r="AL6" s="102">
        <f t="shared" ref="AL6:AL33" si="13">V6</f>
        <v>1.0018</v>
      </c>
      <c r="AM6" s="100">
        <f t="shared" ref="AM6:AM33" si="14">AK6*(V6/R6)</f>
        <v>0.94581648006285612</v>
      </c>
      <c r="AN6" s="101">
        <f t="shared" ref="AN6:AN33" si="15">S6</f>
        <v>1.1520999999999999</v>
      </c>
      <c r="AO6" s="102">
        <f t="shared" ref="AO6:AO33" si="16">AA6</f>
        <v>1.0912999999999999</v>
      </c>
      <c r="AP6" s="102">
        <f t="shared" ref="AP6:AP33" si="17">W6</f>
        <v>1.1125</v>
      </c>
      <c r="AQ6" s="100">
        <f t="shared" ref="AQ6:AQ33" si="18">AO6*(W6/S6)</f>
        <v>1.0537898185921362</v>
      </c>
      <c r="AR6" s="86" t="s">
        <v>1</v>
      </c>
      <c r="AS6" s="103" t="s">
        <v>1</v>
      </c>
    </row>
    <row r="7" spans="1:45" ht="12.75" customHeight="1" x14ac:dyDescent="0.2">
      <c r="A7" s="104">
        <v>2</v>
      </c>
      <c r="B7" s="105" t="s">
        <v>59</v>
      </c>
      <c r="C7" s="106" t="s">
        <v>60</v>
      </c>
      <c r="D7" s="107" t="s">
        <v>56</v>
      </c>
      <c r="E7" s="108">
        <v>11620</v>
      </c>
      <c r="F7" s="105" t="s">
        <v>61</v>
      </c>
      <c r="G7" s="109" t="s">
        <v>62</v>
      </c>
      <c r="H7" s="110" t="s">
        <v>2</v>
      </c>
      <c r="I7" s="111" t="s">
        <v>1</v>
      </c>
      <c r="J7" s="88" t="str">
        <f t="shared" si="0"/>
        <v>18:10</v>
      </c>
      <c r="K7" s="112">
        <v>0.79357638888888893</v>
      </c>
      <c r="L7" s="90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0.84089999999999998</v>
      </c>
      <c r="M7" s="91">
        <f t="shared" si="1"/>
        <v>3.0803802083333293E-2</v>
      </c>
      <c r="N7" s="92">
        <f t="shared" si="2"/>
        <v>7.1428571428571425E-2</v>
      </c>
      <c r="O7" s="113">
        <v>97723926</v>
      </c>
      <c r="P7" s="114">
        <v>0.99409999999999998</v>
      </c>
      <c r="Q7" s="115">
        <v>0.84089999999999998</v>
      </c>
      <c r="R7" s="115">
        <v>1.0923</v>
      </c>
      <c r="S7" s="115">
        <v>1.2195</v>
      </c>
      <c r="T7" s="116">
        <v>0.98580000000000001</v>
      </c>
      <c r="U7" s="116">
        <v>0.84719999999999995</v>
      </c>
      <c r="V7" s="116">
        <v>1.0827</v>
      </c>
      <c r="W7" s="116">
        <v>1.1922999999999999</v>
      </c>
      <c r="X7" s="97">
        <v>0.9486</v>
      </c>
      <c r="Y7" s="97">
        <v>0.78500000000000003</v>
      </c>
      <c r="Z7" s="97">
        <v>1.0469999999999999</v>
      </c>
      <c r="AA7" s="97">
        <v>1.1887000000000001</v>
      </c>
      <c r="AB7" s="98">
        <f t="shared" si="3"/>
        <v>0.99409999999999998</v>
      </c>
      <c r="AC7" s="99">
        <f t="shared" si="4"/>
        <v>0.9486</v>
      </c>
      <c r="AD7" s="99">
        <f t="shared" si="5"/>
        <v>0.98580000000000001</v>
      </c>
      <c r="AE7" s="100">
        <f t="shared" si="6"/>
        <v>0.94067989135901819</v>
      </c>
      <c r="AF7" s="101">
        <f t="shared" si="7"/>
        <v>0.84089999999999998</v>
      </c>
      <c r="AG7" s="102">
        <f t="shared" si="8"/>
        <v>0.78500000000000003</v>
      </c>
      <c r="AH7" s="102">
        <f t="shared" si="9"/>
        <v>0.84719999999999995</v>
      </c>
      <c r="AI7" s="100">
        <f t="shared" si="10"/>
        <v>0.79088119871566176</v>
      </c>
      <c r="AJ7" s="101">
        <f t="shared" si="11"/>
        <v>1.0923</v>
      </c>
      <c r="AK7" s="102">
        <f t="shared" si="12"/>
        <v>1.0469999999999999</v>
      </c>
      <c r="AL7" s="102">
        <f t="shared" si="13"/>
        <v>1.0827</v>
      </c>
      <c r="AM7" s="100">
        <f t="shared" si="14"/>
        <v>1.0377981323812138</v>
      </c>
      <c r="AN7" s="101">
        <f t="shared" si="15"/>
        <v>1.2195</v>
      </c>
      <c r="AO7" s="102">
        <f t="shared" si="16"/>
        <v>1.1887000000000001</v>
      </c>
      <c r="AP7" s="102">
        <f t="shared" si="17"/>
        <v>1.1922999999999999</v>
      </c>
      <c r="AQ7" s="100">
        <f t="shared" si="18"/>
        <v>1.1621869700697005</v>
      </c>
      <c r="AR7" s="110" t="s">
        <v>2</v>
      </c>
      <c r="AS7" s="110" t="s">
        <v>1</v>
      </c>
    </row>
    <row r="8" spans="1:45" ht="12.75" customHeight="1" x14ac:dyDescent="0.2">
      <c r="A8" s="104">
        <v>3</v>
      </c>
      <c r="B8" s="105" t="s">
        <v>63</v>
      </c>
      <c r="C8" s="106" t="s">
        <v>64</v>
      </c>
      <c r="D8" s="107" t="s">
        <v>56</v>
      </c>
      <c r="E8" s="108">
        <v>517</v>
      </c>
      <c r="F8" s="105" t="s">
        <v>57</v>
      </c>
      <c r="G8" s="117" t="s">
        <v>65</v>
      </c>
      <c r="H8" s="110" t="s">
        <v>1</v>
      </c>
      <c r="I8" s="111" t="s">
        <v>1</v>
      </c>
      <c r="J8" s="88" t="str">
        <f t="shared" si="0"/>
        <v>18:00</v>
      </c>
      <c r="K8" s="89">
        <v>0.78849537037037043</v>
      </c>
      <c r="L8" s="90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0.81989999999999996</v>
      </c>
      <c r="M8" s="91">
        <f t="shared" si="1"/>
        <v>3.1562354166666716E-2</v>
      </c>
      <c r="N8" s="92">
        <f t="shared" si="2"/>
        <v>0.10714285714285714</v>
      </c>
      <c r="O8" s="113">
        <v>95173407</v>
      </c>
      <c r="P8" s="114">
        <v>0.9355</v>
      </c>
      <c r="Q8" s="115">
        <v>0.80969999999999998</v>
      </c>
      <c r="R8" s="115">
        <v>1.0182</v>
      </c>
      <c r="S8" s="115">
        <v>1.1520999999999999</v>
      </c>
      <c r="T8" s="116">
        <v>0.92290000000000005</v>
      </c>
      <c r="U8" s="116">
        <v>0.81989999999999996</v>
      </c>
      <c r="V8" s="116">
        <v>1.0018</v>
      </c>
      <c r="W8" s="116">
        <v>1.1125</v>
      </c>
      <c r="X8" s="97">
        <v>0.87360000000000004</v>
      </c>
      <c r="Y8" s="97">
        <v>0.73270000000000002</v>
      </c>
      <c r="Z8" s="97">
        <v>0.96130000000000004</v>
      </c>
      <c r="AA8" s="97">
        <v>1.0912999999999999</v>
      </c>
      <c r="AB8" s="98">
        <f t="shared" si="3"/>
        <v>0.9355</v>
      </c>
      <c r="AC8" s="99">
        <f t="shared" si="4"/>
        <v>0.87360000000000004</v>
      </c>
      <c r="AD8" s="99">
        <f t="shared" si="5"/>
        <v>0.92290000000000005</v>
      </c>
      <c r="AE8" s="100">
        <f t="shared" si="6"/>
        <v>0.86183371459112779</v>
      </c>
      <c r="AF8" s="101">
        <f t="shared" si="7"/>
        <v>0.80969999999999998</v>
      </c>
      <c r="AG8" s="102">
        <f t="shared" si="8"/>
        <v>0.73270000000000002</v>
      </c>
      <c r="AH8" s="102">
        <f t="shared" si="9"/>
        <v>0.81989999999999996</v>
      </c>
      <c r="AI8" s="100">
        <f t="shared" si="10"/>
        <v>0.74193001111522783</v>
      </c>
      <c r="AJ8" s="101">
        <f t="shared" si="11"/>
        <v>1.0182</v>
      </c>
      <c r="AK8" s="102">
        <f t="shared" si="12"/>
        <v>0.96130000000000004</v>
      </c>
      <c r="AL8" s="102">
        <f t="shared" si="13"/>
        <v>1.0018</v>
      </c>
      <c r="AM8" s="100">
        <f t="shared" si="14"/>
        <v>0.94581648006285612</v>
      </c>
      <c r="AN8" s="101">
        <f t="shared" si="15"/>
        <v>1.1520999999999999</v>
      </c>
      <c r="AO8" s="102">
        <f t="shared" si="16"/>
        <v>1.0912999999999999</v>
      </c>
      <c r="AP8" s="102">
        <f t="shared" si="17"/>
        <v>1.1125</v>
      </c>
      <c r="AQ8" s="100">
        <f t="shared" si="18"/>
        <v>1.0537898185921362</v>
      </c>
      <c r="AR8" s="110" t="s">
        <v>1</v>
      </c>
      <c r="AS8" s="104" t="s">
        <v>1</v>
      </c>
    </row>
    <row r="9" spans="1:45" s="140" customFormat="1" ht="13.7" customHeight="1" x14ac:dyDescent="0.2">
      <c r="A9" s="80">
        <v>4</v>
      </c>
      <c r="B9" s="118" t="s">
        <v>66</v>
      </c>
      <c r="C9" s="119" t="s">
        <v>60</v>
      </c>
      <c r="D9" s="120" t="s">
        <v>56</v>
      </c>
      <c r="E9" s="121">
        <v>9775</v>
      </c>
      <c r="F9" s="118" t="s">
        <v>67</v>
      </c>
      <c r="G9" s="122" t="s">
        <v>68</v>
      </c>
      <c r="H9" s="123" t="s">
        <v>1</v>
      </c>
      <c r="I9" s="124" t="s">
        <v>1</v>
      </c>
      <c r="J9" s="125" t="str">
        <f t="shared" si="0"/>
        <v>18:00</v>
      </c>
      <c r="K9" s="126">
        <v>0.79043981481481485</v>
      </c>
      <c r="L9" s="127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0.78639999999999999</v>
      </c>
      <c r="M9" s="128">
        <f t="shared" si="1"/>
        <v>3.1801870370370397E-2</v>
      </c>
      <c r="N9" s="129">
        <f t="shared" si="2"/>
        <v>0.14285714285714285</v>
      </c>
      <c r="O9" s="130">
        <v>90144183</v>
      </c>
      <c r="P9" s="131">
        <v>0.9294</v>
      </c>
      <c r="Q9" s="132">
        <v>0.77580000000000005</v>
      </c>
      <c r="R9" s="132">
        <v>1.0203</v>
      </c>
      <c r="S9" s="132">
        <v>1.1472</v>
      </c>
      <c r="T9" s="133">
        <v>0.91969999999999996</v>
      </c>
      <c r="U9" s="133">
        <v>0.78639999999999999</v>
      </c>
      <c r="V9" s="133">
        <v>1.0102</v>
      </c>
      <c r="W9" s="133">
        <v>1.1107</v>
      </c>
      <c r="X9" s="134">
        <v>0.89649999999999996</v>
      </c>
      <c r="Y9" s="134">
        <v>0.73760000000000003</v>
      </c>
      <c r="Z9" s="134">
        <v>0.98799999999999999</v>
      </c>
      <c r="AA9" s="134">
        <v>1.1228</v>
      </c>
      <c r="AB9" s="135">
        <f t="shared" si="3"/>
        <v>0.9294</v>
      </c>
      <c r="AC9" s="136">
        <f t="shared" si="4"/>
        <v>0.89649999999999996</v>
      </c>
      <c r="AD9" s="136">
        <f t="shared" si="5"/>
        <v>0.91969999999999996</v>
      </c>
      <c r="AE9" s="137">
        <f t="shared" si="6"/>
        <v>0.88714337206800076</v>
      </c>
      <c r="AF9" s="138">
        <f t="shared" si="7"/>
        <v>0.77580000000000005</v>
      </c>
      <c r="AG9" s="139">
        <f t="shared" si="8"/>
        <v>0.73760000000000003</v>
      </c>
      <c r="AH9" s="139">
        <f t="shared" si="9"/>
        <v>0.78639999999999999</v>
      </c>
      <c r="AI9" s="137">
        <f t="shared" si="10"/>
        <v>0.74767806135601966</v>
      </c>
      <c r="AJ9" s="138">
        <f t="shared" si="11"/>
        <v>1.0203</v>
      </c>
      <c r="AK9" s="139">
        <f t="shared" si="12"/>
        <v>0.98799999999999999</v>
      </c>
      <c r="AL9" s="139">
        <f t="shared" si="13"/>
        <v>1.0102</v>
      </c>
      <c r="AM9" s="137">
        <f t="shared" si="14"/>
        <v>0.97821973929236505</v>
      </c>
      <c r="AN9" s="138">
        <f t="shared" si="15"/>
        <v>1.1472</v>
      </c>
      <c r="AO9" s="139">
        <f t="shared" si="16"/>
        <v>1.1228</v>
      </c>
      <c r="AP9" s="139">
        <f t="shared" si="17"/>
        <v>1.1107</v>
      </c>
      <c r="AQ9" s="137">
        <f t="shared" si="18"/>
        <v>1.0870763249651325</v>
      </c>
      <c r="AR9" s="123" t="s">
        <v>1</v>
      </c>
      <c r="AS9" s="123" t="s">
        <v>1</v>
      </c>
    </row>
    <row r="10" spans="1:45" s="140" customFormat="1" ht="13.7" customHeight="1" x14ac:dyDescent="0.2">
      <c r="A10" s="104">
        <v>5</v>
      </c>
      <c r="B10" s="141" t="s">
        <v>69</v>
      </c>
      <c r="C10" s="142" t="s">
        <v>60</v>
      </c>
      <c r="D10" s="143" t="s">
        <v>56</v>
      </c>
      <c r="E10" s="144">
        <v>88</v>
      </c>
      <c r="F10" s="141" t="s">
        <v>70</v>
      </c>
      <c r="G10" s="145" t="s">
        <v>71</v>
      </c>
      <c r="H10" s="146" t="s">
        <v>2</v>
      </c>
      <c r="I10" s="147" t="s">
        <v>2</v>
      </c>
      <c r="J10" s="88" t="str">
        <f t="shared" si="0"/>
        <v>18:10</v>
      </c>
      <c r="K10" s="112">
        <v>0.79596064814814815</v>
      </c>
      <c r="L10" s="148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0.82189999999999996</v>
      </c>
      <c r="M10" s="91">
        <f t="shared" si="1"/>
        <v>3.2067417824074004E-2</v>
      </c>
      <c r="N10" s="149">
        <f t="shared" si="2"/>
        <v>0.17857142857142858</v>
      </c>
      <c r="O10" s="150">
        <v>40290565</v>
      </c>
      <c r="P10" s="114">
        <v>1.0153000000000001</v>
      </c>
      <c r="Q10" s="115">
        <v>0.878</v>
      </c>
      <c r="R10" s="115">
        <v>1.1093</v>
      </c>
      <c r="S10" s="115">
        <v>1.2283999999999999</v>
      </c>
      <c r="T10" s="116">
        <v>1.0004</v>
      </c>
      <c r="U10" s="116">
        <v>0.88549999999999995</v>
      </c>
      <c r="V10" s="116">
        <v>1.0915999999999999</v>
      </c>
      <c r="W10" s="116">
        <v>1.1937</v>
      </c>
      <c r="X10" s="151">
        <v>0.97119999999999995</v>
      </c>
      <c r="Y10" s="151">
        <v>0.82189999999999996</v>
      </c>
      <c r="Z10" s="151">
        <v>1.0682</v>
      </c>
      <c r="AA10" s="151">
        <v>1.2003999999999999</v>
      </c>
      <c r="AB10" s="98">
        <f t="shared" si="3"/>
        <v>1.0153000000000001</v>
      </c>
      <c r="AC10" s="99">
        <f t="shared" si="4"/>
        <v>0.97119999999999995</v>
      </c>
      <c r="AD10" s="99">
        <f t="shared" si="5"/>
        <v>1.0004</v>
      </c>
      <c r="AE10" s="100">
        <f t="shared" si="6"/>
        <v>0.95694718802324419</v>
      </c>
      <c r="AF10" s="101">
        <f t="shared" si="7"/>
        <v>0.878</v>
      </c>
      <c r="AG10" s="102">
        <f t="shared" si="8"/>
        <v>0.82189999999999996</v>
      </c>
      <c r="AH10" s="102">
        <f t="shared" si="9"/>
        <v>0.88549999999999995</v>
      </c>
      <c r="AI10" s="100">
        <f t="shared" si="10"/>
        <v>0.82892078587699314</v>
      </c>
      <c r="AJ10" s="101">
        <f t="shared" si="11"/>
        <v>1.1093</v>
      </c>
      <c r="AK10" s="102">
        <f t="shared" si="12"/>
        <v>1.0682</v>
      </c>
      <c r="AL10" s="102">
        <f t="shared" si="13"/>
        <v>1.0915999999999999</v>
      </c>
      <c r="AM10" s="100">
        <f t="shared" si="14"/>
        <v>1.0511557919408636</v>
      </c>
      <c r="AN10" s="101">
        <f t="shared" si="15"/>
        <v>1.2283999999999999</v>
      </c>
      <c r="AO10" s="102">
        <f t="shared" si="16"/>
        <v>1.2003999999999999</v>
      </c>
      <c r="AP10" s="102">
        <f t="shared" si="17"/>
        <v>1.1937</v>
      </c>
      <c r="AQ10" s="100">
        <f t="shared" si="18"/>
        <v>1.1664909475740801</v>
      </c>
      <c r="AR10" s="146" t="s">
        <v>2</v>
      </c>
      <c r="AS10" s="146" t="s">
        <v>1</v>
      </c>
    </row>
    <row r="11" spans="1:45" s="140" customFormat="1" ht="12.75" customHeight="1" x14ac:dyDescent="0.2">
      <c r="A11" s="104">
        <v>6</v>
      </c>
      <c r="B11" s="141" t="s">
        <v>72</v>
      </c>
      <c r="C11" s="142" t="s">
        <v>64</v>
      </c>
      <c r="D11" s="143" t="s">
        <v>56</v>
      </c>
      <c r="E11" s="144">
        <v>22</v>
      </c>
      <c r="F11" s="141" t="s">
        <v>73</v>
      </c>
      <c r="G11" s="145" t="s">
        <v>74</v>
      </c>
      <c r="H11" s="146" t="s">
        <v>1</v>
      </c>
      <c r="I11" s="152" t="s">
        <v>2</v>
      </c>
      <c r="J11" s="88" t="str">
        <f t="shared" si="0"/>
        <v>18:00</v>
      </c>
      <c r="K11" s="112">
        <v>0.79696759259259264</v>
      </c>
      <c r="L11" s="148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0.68479360222531283</v>
      </c>
      <c r="M11" s="91">
        <f t="shared" si="1"/>
        <v>3.2163106919332433E-2</v>
      </c>
      <c r="N11" s="149">
        <f t="shared" si="2"/>
        <v>0.21428571428571427</v>
      </c>
      <c r="O11" s="153">
        <v>90088476</v>
      </c>
      <c r="P11" s="154">
        <v>0.84809999999999997</v>
      </c>
      <c r="Q11" s="155">
        <v>0.71899999999999997</v>
      </c>
      <c r="R11" s="155">
        <v>0.9284</v>
      </c>
      <c r="S11" s="156">
        <v>1.0370999999999999</v>
      </c>
      <c r="T11" s="157">
        <v>0.84030000000000005</v>
      </c>
      <c r="U11" s="157">
        <v>0.72899999999999998</v>
      </c>
      <c r="V11" s="157">
        <v>0.92069999999999996</v>
      </c>
      <c r="W11" s="157">
        <v>1.0047999999999999</v>
      </c>
      <c r="X11" s="158">
        <v>0.81299999999999994</v>
      </c>
      <c r="Y11" s="158">
        <v>0.6754</v>
      </c>
      <c r="Z11" s="158">
        <v>0.89239999999999997</v>
      </c>
      <c r="AA11" s="158">
        <v>1.0065</v>
      </c>
      <c r="AB11" s="98">
        <f t="shared" si="3"/>
        <v>0.84809999999999997</v>
      </c>
      <c r="AC11" s="99">
        <f t="shared" si="4"/>
        <v>0.81299999999999994</v>
      </c>
      <c r="AD11" s="99">
        <f t="shared" si="5"/>
        <v>0.84030000000000005</v>
      </c>
      <c r="AE11" s="100">
        <f t="shared" si="6"/>
        <v>0.80552281570569517</v>
      </c>
      <c r="AF11" s="101">
        <f t="shared" si="7"/>
        <v>0.71899999999999997</v>
      </c>
      <c r="AG11" s="102">
        <f t="shared" si="8"/>
        <v>0.6754</v>
      </c>
      <c r="AH11" s="102">
        <f t="shared" si="9"/>
        <v>0.72899999999999998</v>
      </c>
      <c r="AI11" s="100">
        <f t="shared" si="10"/>
        <v>0.68479360222531283</v>
      </c>
      <c r="AJ11" s="101">
        <f t="shared" si="11"/>
        <v>0.9284</v>
      </c>
      <c r="AK11" s="102">
        <f t="shared" si="12"/>
        <v>0.89239999999999997</v>
      </c>
      <c r="AL11" s="102">
        <f t="shared" si="13"/>
        <v>0.92069999999999996</v>
      </c>
      <c r="AM11" s="100">
        <f t="shared" si="14"/>
        <v>0.88499857819905203</v>
      </c>
      <c r="AN11" s="101">
        <f t="shared" si="15"/>
        <v>1.0370999999999999</v>
      </c>
      <c r="AO11" s="102">
        <f t="shared" si="16"/>
        <v>1.0065</v>
      </c>
      <c r="AP11" s="102">
        <f t="shared" si="17"/>
        <v>1.0047999999999999</v>
      </c>
      <c r="AQ11" s="100">
        <f t="shared" si="18"/>
        <v>0.97515302285218397</v>
      </c>
      <c r="AR11" s="146" t="s">
        <v>1</v>
      </c>
      <c r="AS11" s="146" t="s">
        <v>2</v>
      </c>
    </row>
    <row r="12" spans="1:45" s="140" customFormat="1" ht="13.7" customHeight="1" x14ac:dyDescent="0.2">
      <c r="A12" s="80">
        <v>7</v>
      </c>
      <c r="B12" s="159" t="s">
        <v>75</v>
      </c>
      <c r="C12" s="160" t="s">
        <v>64</v>
      </c>
      <c r="D12" s="161" t="s">
        <v>56</v>
      </c>
      <c r="E12" s="160">
        <v>9727</v>
      </c>
      <c r="F12" s="162" t="s">
        <v>76</v>
      </c>
      <c r="G12" s="85" t="s">
        <v>77</v>
      </c>
      <c r="H12" s="103" t="s">
        <v>2</v>
      </c>
      <c r="I12" s="163" t="s">
        <v>1</v>
      </c>
      <c r="J12" s="88" t="str">
        <f t="shared" si="0"/>
        <v>18:00</v>
      </c>
      <c r="K12" s="112">
        <v>0.79153935185185187</v>
      </c>
      <c r="L12" s="148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0.7762</v>
      </c>
      <c r="M12" s="91">
        <f t="shared" si="1"/>
        <v>3.224284490740742E-2</v>
      </c>
      <c r="N12" s="149">
        <f t="shared" si="2"/>
        <v>0.25</v>
      </c>
      <c r="O12" s="164">
        <v>90135104</v>
      </c>
      <c r="P12" s="165">
        <v>0.90459999999999996</v>
      </c>
      <c r="Q12" s="166">
        <v>0.7762</v>
      </c>
      <c r="R12" s="166">
        <v>0.9929</v>
      </c>
      <c r="S12" s="166">
        <v>1.0921000000000001</v>
      </c>
      <c r="T12" s="167">
        <v>0.89700000000000002</v>
      </c>
      <c r="U12" s="167">
        <v>0.7772</v>
      </c>
      <c r="V12" s="167">
        <v>0.98440000000000005</v>
      </c>
      <c r="W12" s="167">
        <v>1.0737000000000001</v>
      </c>
      <c r="X12" s="168">
        <v>0.87329999999999997</v>
      </c>
      <c r="Y12" s="168">
        <v>0.73609999999999998</v>
      </c>
      <c r="Z12" s="168">
        <v>0.96209999999999996</v>
      </c>
      <c r="AA12" s="168">
        <v>1.0716000000000001</v>
      </c>
      <c r="AB12" s="98">
        <f t="shared" si="3"/>
        <v>0.90459999999999996</v>
      </c>
      <c r="AC12" s="99">
        <f t="shared" si="4"/>
        <v>0.87329999999999997</v>
      </c>
      <c r="AD12" s="99">
        <f t="shared" si="5"/>
        <v>0.89700000000000002</v>
      </c>
      <c r="AE12" s="100">
        <f t="shared" si="6"/>
        <v>0.86596296705726294</v>
      </c>
      <c r="AF12" s="101">
        <f t="shared" si="7"/>
        <v>0.7762</v>
      </c>
      <c r="AG12" s="102">
        <f t="shared" si="8"/>
        <v>0.73609999999999998</v>
      </c>
      <c r="AH12" s="102">
        <f t="shared" si="9"/>
        <v>0.7772</v>
      </c>
      <c r="AI12" s="100">
        <f t="shared" si="10"/>
        <v>0.73704833805720171</v>
      </c>
      <c r="AJ12" s="101">
        <f t="shared" si="11"/>
        <v>0.9929</v>
      </c>
      <c r="AK12" s="102">
        <f t="shared" si="12"/>
        <v>0.96209999999999996</v>
      </c>
      <c r="AL12" s="102">
        <f t="shared" si="13"/>
        <v>0.98440000000000005</v>
      </c>
      <c r="AM12" s="100">
        <f t="shared" si="14"/>
        <v>0.95386367207170908</v>
      </c>
      <c r="AN12" s="101">
        <f t="shared" si="15"/>
        <v>1.0921000000000001</v>
      </c>
      <c r="AO12" s="102">
        <f t="shared" si="16"/>
        <v>1.0716000000000001</v>
      </c>
      <c r="AP12" s="102">
        <f t="shared" si="17"/>
        <v>1.0737000000000001</v>
      </c>
      <c r="AQ12" s="100">
        <f t="shared" si="18"/>
        <v>1.0535453896163356</v>
      </c>
      <c r="AR12" s="103" t="s">
        <v>1</v>
      </c>
      <c r="AS12" s="103" t="s">
        <v>1</v>
      </c>
    </row>
    <row r="13" spans="1:45" s="140" customFormat="1" ht="13.7" customHeight="1" x14ac:dyDescent="0.2">
      <c r="A13" s="104">
        <v>8</v>
      </c>
      <c r="B13" s="141" t="s">
        <v>78</v>
      </c>
      <c r="C13" s="142" t="s">
        <v>64</v>
      </c>
      <c r="D13" s="143" t="s">
        <v>56</v>
      </c>
      <c r="E13" s="144">
        <v>63</v>
      </c>
      <c r="F13" s="141" t="s">
        <v>79</v>
      </c>
      <c r="G13" s="169" t="s">
        <v>80</v>
      </c>
      <c r="H13" s="146" t="s">
        <v>1</v>
      </c>
      <c r="I13" s="147" t="s">
        <v>2</v>
      </c>
      <c r="J13" s="88" t="str">
        <f t="shared" si="0"/>
        <v>18:00</v>
      </c>
      <c r="K13" s="89">
        <v>0.8009722222222222</v>
      </c>
      <c r="L13" s="148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0.64086444411807919</v>
      </c>
      <c r="M13" s="91">
        <f t="shared" si="1"/>
        <v>3.2666284859907628E-2</v>
      </c>
      <c r="N13" s="92">
        <f t="shared" si="2"/>
        <v>0.2857142857142857</v>
      </c>
      <c r="O13" s="150">
        <v>90046568</v>
      </c>
      <c r="P13" s="154">
        <v>0.81989999999999996</v>
      </c>
      <c r="Q13" s="155">
        <v>0.68089999999999995</v>
      </c>
      <c r="R13" s="155">
        <v>0.90039999999999998</v>
      </c>
      <c r="S13" s="156">
        <v>1.0204</v>
      </c>
      <c r="T13" s="157">
        <v>0.8034</v>
      </c>
      <c r="U13" s="170">
        <v>0.68600000000000005</v>
      </c>
      <c r="V13" s="170">
        <v>0.88239999999999996</v>
      </c>
      <c r="W13" s="170">
        <v>0.97330000000000005</v>
      </c>
      <c r="X13" s="171">
        <v>0.78320000000000001</v>
      </c>
      <c r="Y13" s="171">
        <v>0.6361</v>
      </c>
      <c r="Z13" s="171">
        <v>0.8619</v>
      </c>
      <c r="AA13" s="171">
        <v>0.98839999999999995</v>
      </c>
      <c r="AB13" s="98">
        <f t="shared" si="3"/>
        <v>0.81989999999999996</v>
      </c>
      <c r="AC13" s="99">
        <f t="shared" si="4"/>
        <v>0.78320000000000001</v>
      </c>
      <c r="AD13" s="99">
        <f t="shared" si="5"/>
        <v>0.8034</v>
      </c>
      <c r="AE13" s="100">
        <f t="shared" si="6"/>
        <v>0.76743856567874136</v>
      </c>
      <c r="AF13" s="101">
        <f t="shared" si="7"/>
        <v>0.68089999999999995</v>
      </c>
      <c r="AG13" s="102">
        <f t="shared" si="8"/>
        <v>0.6361</v>
      </c>
      <c r="AH13" s="102">
        <f t="shared" si="9"/>
        <v>0.68600000000000005</v>
      </c>
      <c r="AI13" s="100">
        <f t="shared" si="10"/>
        <v>0.64086444411807919</v>
      </c>
      <c r="AJ13" s="101">
        <f t="shared" si="11"/>
        <v>0.90039999999999998</v>
      </c>
      <c r="AK13" s="102">
        <f t="shared" si="12"/>
        <v>0.8619</v>
      </c>
      <c r="AL13" s="102">
        <f t="shared" si="13"/>
        <v>0.88239999999999996</v>
      </c>
      <c r="AM13" s="100">
        <f t="shared" si="14"/>
        <v>0.84466965792980886</v>
      </c>
      <c r="AN13" s="101">
        <f t="shared" si="15"/>
        <v>1.0204</v>
      </c>
      <c r="AO13" s="102">
        <f t="shared" si="16"/>
        <v>0.98839999999999995</v>
      </c>
      <c r="AP13" s="102">
        <f t="shared" si="17"/>
        <v>0.97330000000000005</v>
      </c>
      <c r="AQ13" s="100">
        <f t="shared" si="18"/>
        <v>0.94277706781654258</v>
      </c>
      <c r="AR13" s="146" t="s">
        <v>1</v>
      </c>
      <c r="AS13" s="80" t="s">
        <v>2</v>
      </c>
    </row>
    <row r="14" spans="1:45" s="140" customFormat="1" ht="12.75" customHeight="1" x14ac:dyDescent="0.2">
      <c r="A14" s="104">
        <v>9</v>
      </c>
      <c r="B14" s="141" t="s">
        <v>81</v>
      </c>
      <c r="C14" s="142" t="s">
        <v>60</v>
      </c>
      <c r="D14" s="143" t="s">
        <v>56</v>
      </c>
      <c r="E14" s="144">
        <v>15383</v>
      </c>
      <c r="F14" s="141" t="s">
        <v>82</v>
      </c>
      <c r="G14" s="145" t="s">
        <v>83</v>
      </c>
      <c r="H14" s="146" t="s">
        <v>1</v>
      </c>
      <c r="I14" s="152" t="s">
        <v>2</v>
      </c>
      <c r="J14" s="88" t="str">
        <f t="shared" si="0"/>
        <v>18:00</v>
      </c>
      <c r="K14" s="89">
        <v>0.79613425925925929</v>
      </c>
      <c r="L14" s="148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0.70826700547302579</v>
      </c>
      <c r="M14" s="91">
        <f t="shared" si="1"/>
        <v>3.2675373655271789E-2</v>
      </c>
      <c r="N14" s="92">
        <f t="shared" si="2"/>
        <v>0.32142857142857145</v>
      </c>
      <c r="O14" s="150">
        <v>92435488</v>
      </c>
      <c r="P14" s="165">
        <v>0.89570000000000005</v>
      </c>
      <c r="Q14" s="172">
        <v>0.76739999999999997</v>
      </c>
      <c r="R14" s="172">
        <v>0.98360000000000003</v>
      </c>
      <c r="S14" s="172">
        <v>1.0909</v>
      </c>
      <c r="T14" s="173">
        <v>0.88229999999999997</v>
      </c>
      <c r="U14" s="173">
        <v>0.77259999999999995</v>
      </c>
      <c r="V14" s="173">
        <v>0.96709999999999996</v>
      </c>
      <c r="W14" s="173">
        <v>1.0621</v>
      </c>
      <c r="X14" s="174">
        <v>0.85199999999999998</v>
      </c>
      <c r="Y14" s="174">
        <v>0.70350000000000001</v>
      </c>
      <c r="Z14" s="174">
        <v>0.93869999999999998</v>
      </c>
      <c r="AA14" s="174">
        <v>1.0592999999999999</v>
      </c>
      <c r="AB14" s="98">
        <f t="shared" si="3"/>
        <v>0.89570000000000005</v>
      </c>
      <c r="AC14" s="99">
        <f t="shared" si="4"/>
        <v>0.85199999999999998</v>
      </c>
      <c r="AD14" s="99">
        <f t="shared" si="5"/>
        <v>0.88229999999999997</v>
      </c>
      <c r="AE14" s="100">
        <f t="shared" si="6"/>
        <v>0.83925376800267937</v>
      </c>
      <c r="AF14" s="101">
        <f t="shared" si="7"/>
        <v>0.76739999999999997</v>
      </c>
      <c r="AG14" s="102">
        <f t="shared" si="8"/>
        <v>0.70350000000000001</v>
      </c>
      <c r="AH14" s="102">
        <f t="shared" si="9"/>
        <v>0.77259999999999995</v>
      </c>
      <c r="AI14" s="100">
        <f t="shared" si="10"/>
        <v>0.70826700547302579</v>
      </c>
      <c r="AJ14" s="101">
        <f t="shared" si="11"/>
        <v>0.98360000000000003</v>
      </c>
      <c r="AK14" s="102">
        <f t="shared" si="12"/>
        <v>0.93869999999999998</v>
      </c>
      <c r="AL14" s="102">
        <f t="shared" si="13"/>
        <v>0.96709999999999996</v>
      </c>
      <c r="AM14" s="100">
        <f t="shared" si="14"/>
        <v>0.92295320252135005</v>
      </c>
      <c r="AN14" s="101">
        <f t="shared" si="15"/>
        <v>1.0909</v>
      </c>
      <c r="AO14" s="102">
        <f t="shared" si="16"/>
        <v>1.0592999999999999</v>
      </c>
      <c r="AP14" s="102">
        <f t="shared" si="17"/>
        <v>1.0621</v>
      </c>
      <c r="AQ14" s="100">
        <f t="shared" si="18"/>
        <v>1.0313342469520579</v>
      </c>
      <c r="AR14" s="146" t="s">
        <v>1</v>
      </c>
      <c r="AS14" s="175" t="s">
        <v>2</v>
      </c>
    </row>
    <row r="15" spans="1:45" s="140" customFormat="1" ht="12.75" customHeight="1" x14ac:dyDescent="0.2">
      <c r="A15" s="80">
        <v>10</v>
      </c>
      <c r="B15" s="141" t="s">
        <v>84</v>
      </c>
      <c r="C15" s="142" t="s">
        <v>60</v>
      </c>
      <c r="D15" s="143" t="s">
        <v>56</v>
      </c>
      <c r="E15" s="144">
        <v>175</v>
      </c>
      <c r="F15" s="141" t="s">
        <v>85</v>
      </c>
      <c r="G15" s="145" t="s">
        <v>86</v>
      </c>
      <c r="H15" s="146" t="s">
        <v>1</v>
      </c>
      <c r="I15" s="147" t="s">
        <v>2</v>
      </c>
      <c r="J15" s="88" t="str">
        <f t="shared" si="0"/>
        <v>18:10</v>
      </c>
      <c r="K15" s="112">
        <v>0.79936342592592602</v>
      </c>
      <c r="L15" s="148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0.79350212598425196</v>
      </c>
      <c r="M15" s="91">
        <f t="shared" si="1"/>
        <v>3.3659551987642172E-2</v>
      </c>
      <c r="N15" s="92">
        <f t="shared" si="2"/>
        <v>0.35714285714285715</v>
      </c>
      <c r="O15" s="176">
        <v>91841249</v>
      </c>
      <c r="P15" s="114">
        <v>1.0174000000000001</v>
      </c>
      <c r="Q15" s="115">
        <v>0.88900000000000001</v>
      </c>
      <c r="R15" s="115">
        <v>1.1095999999999999</v>
      </c>
      <c r="S15" s="115">
        <v>1.2532000000000001</v>
      </c>
      <c r="T15" s="116">
        <v>0.97360000000000002</v>
      </c>
      <c r="U15" s="116">
        <v>0.8841</v>
      </c>
      <c r="V15" s="116">
        <v>1.0620000000000001</v>
      </c>
      <c r="W15" s="116">
        <v>1.1698</v>
      </c>
      <c r="X15" s="151">
        <v>0.94569999999999999</v>
      </c>
      <c r="Y15" s="151">
        <v>0.79790000000000005</v>
      </c>
      <c r="Z15" s="151">
        <v>1.0446</v>
      </c>
      <c r="AA15" s="151">
        <v>1.1926000000000001</v>
      </c>
      <c r="AB15" s="98">
        <f t="shared" si="3"/>
        <v>1.0174000000000001</v>
      </c>
      <c r="AC15" s="99">
        <f t="shared" si="4"/>
        <v>0.94569999999999999</v>
      </c>
      <c r="AD15" s="99">
        <f t="shared" si="5"/>
        <v>0.97360000000000002</v>
      </c>
      <c r="AE15" s="100">
        <f t="shared" si="6"/>
        <v>0.90498675054059363</v>
      </c>
      <c r="AF15" s="101">
        <f t="shared" si="7"/>
        <v>0.88900000000000001</v>
      </c>
      <c r="AG15" s="102">
        <f t="shared" si="8"/>
        <v>0.79790000000000005</v>
      </c>
      <c r="AH15" s="102">
        <f t="shared" si="9"/>
        <v>0.8841</v>
      </c>
      <c r="AI15" s="100">
        <f t="shared" si="10"/>
        <v>0.79350212598425196</v>
      </c>
      <c r="AJ15" s="101">
        <f t="shared" si="11"/>
        <v>1.1095999999999999</v>
      </c>
      <c r="AK15" s="102">
        <f t="shared" si="12"/>
        <v>1.0446</v>
      </c>
      <c r="AL15" s="102">
        <f t="shared" si="13"/>
        <v>1.0620000000000001</v>
      </c>
      <c r="AM15" s="100">
        <f t="shared" si="14"/>
        <v>0.99978839221341032</v>
      </c>
      <c r="AN15" s="101">
        <f t="shared" si="15"/>
        <v>1.2532000000000001</v>
      </c>
      <c r="AO15" s="102">
        <f t="shared" si="16"/>
        <v>1.1926000000000001</v>
      </c>
      <c r="AP15" s="102">
        <f t="shared" si="17"/>
        <v>1.1698</v>
      </c>
      <c r="AQ15" s="100">
        <f t="shared" si="18"/>
        <v>1.1132329077561443</v>
      </c>
      <c r="AR15" s="146" t="s">
        <v>1</v>
      </c>
      <c r="AS15" s="146" t="s">
        <v>2</v>
      </c>
    </row>
    <row r="16" spans="1:45" s="140" customFormat="1" ht="12.6" customHeight="1" x14ac:dyDescent="0.2">
      <c r="A16" s="104">
        <v>11</v>
      </c>
      <c r="B16" s="177" t="s">
        <v>87</v>
      </c>
      <c r="C16" s="178" t="s">
        <v>60</v>
      </c>
      <c r="D16" s="143" t="s">
        <v>56</v>
      </c>
      <c r="E16" s="144">
        <v>11172</v>
      </c>
      <c r="F16" s="141" t="s">
        <v>88</v>
      </c>
      <c r="G16" s="169" t="s">
        <v>89</v>
      </c>
      <c r="H16" s="80" t="s">
        <v>2</v>
      </c>
      <c r="I16" s="179" t="s">
        <v>2</v>
      </c>
      <c r="J16" s="88" t="str">
        <f t="shared" si="0"/>
        <v>18:10</v>
      </c>
      <c r="K16" s="112">
        <v>0.79644675925925934</v>
      </c>
      <c r="L16" s="148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0.87470000000000003</v>
      </c>
      <c r="M16" s="91">
        <f t="shared" si="1"/>
        <v>3.4552674768518518E-2</v>
      </c>
      <c r="N16" s="149">
        <f t="shared" si="2"/>
        <v>0.39285714285714285</v>
      </c>
      <c r="O16" s="150">
        <v>90518559</v>
      </c>
      <c r="P16" s="180">
        <v>1.0938000000000001</v>
      </c>
      <c r="Q16" s="181">
        <v>0.93140000000000001</v>
      </c>
      <c r="R16" s="181">
        <v>1.2003999999999999</v>
      </c>
      <c r="S16" s="181">
        <v>1.3449</v>
      </c>
      <c r="T16" s="116">
        <v>1.0697000000000001</v>
      </c>
      <c r="U16" s="173">
        <v>0.93740000000000001</v>
      </c>
      <c r="V16" s="173">
        <v>1.1729000000000001</v>
      </c>
      <c r="W16" s="173">
        <v>1.2943</v>
      </c>
      <c r="X16" s="174">
        <v>1.0451999999999999</v>
      </c>
      <c r="Y16" s="174">
        <v>0.87470000000000003</v>
      </c>
      <c r="Z16" s="174">
        <v>1.1538999999999999</v>
      </c>
      <c r="AA16" s="174">
        <v>1.3120000000000001</v>
      </c>
      <c r="AB16" s="98">
        <f t="shared" si="3"/>
        <v>1.0938000000000001</v>
      </c>
      <c r="AC16" s="99">
        <f t="shared" si="4"/>
        <v>1.0451999999999999</v>
      </c>
      <c r="AD16" s="99">
        <f t="shared" si="5"/>
        <v>1.0697000000000001</v>
      </c>
      <c r="AE16" s="100">
        <f t="shared" si="6"/>
        <v>1.0221708173340647</v>
      </c>
      <c r="AF16" s="101">
        <f t="shared" si="7"/>
        <v>0.93140000000000001</v>
      </c>
      <c r="AG16" s="102">
        <f t="shared" si="8"/>
        <v>0.87470000000000003</v>
      </c>
      <c r="AH16" s="102">
        <f t="shared" si="9"/>
        <v>0.93740000000000001</v>
      </c>
      <c r="AI16" s="100">
        <f t="shared" si="10"/>
        <v>0.88033474339703688</v>
      </c>
      <c r="AJ16" s="101">
        <f t="shared" si="11"/>
        <v>1.2003999999999999</v>
      </c>
      <c r="AK16" s="102">
        <f t="shared" si="12"/>
        <v>1.1538999999999999</v>
      </c>
      <c r="AL16" s="102">
        <f t="shared" si="13"/>
        <v>1.1729000000000001</v>
      </c>
      <c r="AM16" s="100">
        <f t="shared" si="14"/>
        <v>1.12746526991003</v>
      </c>
      <c r="AN16" s="101">
        <f t="shared" si="15"/>
        <v>1.3449</v>
      </c>
      <c r="AO16" s="102">
        <f t="shared" si="16"/>
        <v>1.3120000000000001</v>
      </c>
      <c r="AP16" s="102">
        <f t="shared" si="17"/>
        <v>1.2943</v>
      </c>
      <c r="AQ16" s="100">
        <f t="shared" si="18"/>
        <v>1.2626378169380625</v>
      </c>
      <c r="AR16" s="146" t="s">
        <v>2</v>
      </c>
      <c r="AS16" s="146" t="s">
        <v>2</v>
      </c>
    </row>
    <row r="17" spans="1:45" s="140" customFormat="1" ht="12.75" customHeight="1" x14ac:dyDescent="0.2">
      <c r="A17" s="104">
        <v>12</v>
      </c>
      <c r="B17" s="141" t="s">
        <v>90</v>
      </c>
      <c r="C17" s="142" t="s">
        <v>64</v>
      </c>
      <c r="D17" s="143" t="s">
        <v>56</v>
      </c>
      <c r="E17" s="144">
        <v>660</v>
      </c>
      <c r="F17" s="141" t="s">
        <v>73</v>
      </c>
      <c r="G17" s="145" t="s">
        <v>91</v>
      </c>
      <c r="H17" s="146" t="s">
        <v>2</v>
      </c>
      <c r="I17" s="152" t="s">
        <v>1</v>
      </c>
      <c r="J17" s="88">
        <v>0.75</v>
      </c>
      <c r="K17" s="112">
        <v>0.79820601851851858</v>
      </c>
      <c r="L17" s="148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0.71899999999999997</v>
      </c>
      <c r="M17" s="91">
        <f t="shared" si="1"/>
        <v>3.4660127314814854E-2</v>
      </c>
      <c r="N17" s="92">
        <f t="shared" si="2"/>
        <v>0.42857142857142855</v>
      </c>
      <c r="O17" s="153">
        <v>92866708</v>
      </c>
      <c r="P17" s="154">
        <v>0.84809999999999997</v>
      </c>
      <c r="Q17" s="155">
        <v>0.71899999999999997</v>
      </c>
      <c r="R17" s="155">
        <v>0.9284</v>
      </c>
      <c r="S17" s="156">
        <v>1.0370999999999999</v>
      </c>
      <c r="T17" s="157">
        <v>0.84030000000000005</v>
      </c>
      <c r="U17" s="157">
        <v>0.72899999999999998</v>
      </c>
      <c r="V17" s="157">
        <v>0.92069999999999996</v>
      </c>
      <c r="W17" s="157">
        <v>1.0047999999999999</v>
      </c>
      <c r="X17" s="158">
        <v>0.81299999999999994</v>
      </c>
      <c r="Y17" s="158">
        <v>0.6754</v>
      </c>
      <c r="Z17" s="158">
        <v>0.89239999999999997</v>
      </c>
      <c r="AA17" s="158">
        <v>1.0065</v>
      </c>
      <c r="AB17" s="98">
        <f t="shared" si="3"/>
        <v>0.84809999999999997</v>
      </c>
      <c r="AC17" s="99">
        <f t="shared" si="4"/>
        <v>0.81299999999999994</v>
      </c>
      <c r="AD17" s="99">
        <f t="shared" si="5"/>
        <v>0.84030000000000005</v>
      </c>
      <c r="AE17" s="100">
        <f t="shared" si="6"/>
        <v>0.80552281570569517</v>
      </c>
      <c r="AF17" s="101">
        <f t="shared" si="7"/>
        <v>0.71899999999999997</v>
      </c>
      <c r="AG17" s="102">
        <f t="shared" si="8"/>
        <v>0.6754</v>
      </c>
      <c r="AH17" s="102">
        <f t="shared" si="9"/>
        <v>0.72899999999999998</v>
      </c>
      <c r="AI17" s="100">
        <f t="shared" si="10"/>
        <v>0.68479360222531283</v>
      </c>
      <c r="AJ17" s="101">
        <f t="shared" si="11"/>
        <v>0.9284</v>
      </c>
      <c r="AK17" s="102">
        <f t="shared" si="12"/>
        <v>0.89239999999999997</v>
      </c>
      <c r="AL17" s="102">
        <f t="shared" si="13"/>
        <v>0.92069999999999996</v>
      </c>
      <c r="AM17" s="100">
        <f t="shared" si="14"/>
        <v>0.88499857819905203</v>
      </c>
      <c r="AN17" s="101">
        <f t="shared" si="15"/>
        <v>1.0370999999999999</v>
      </c>
      <c r="AO17" s="102">
        <f t="shared" si="16"/>
        <v>1.0065</v>
      </c>
      <c r="AP17" s="102">
        <f t="shared" si="17"/>
        <v>1.0047999999999999</v>
      </c>
      <c r="AQ17" s="100">
        <f t="shared" si="18"/>
        <v>0.97515302285218397</v>
      </c>
      <c r="AR17" s="146" t="s">
        <v>2</v>
      </c>
      <c r="AS17" s="146" t="s">
        <v>1</v>
      </c>
    </row>
    <row r="18" spans="1:45" s="140" customFormat="1" ht="12.75" customHeight="1" x14ac:dyDescent="0.2">
      <c r="A18" s="80">
        <v>13</v>
      </c>
      <c r="B18" s="177" t="s">
        <v>92</v>
      </c>
      <c r="C18" s="142" t="s">
        <v>64</v>
      </c>
      <c r="D18" s="143" t="s">
        <v>56</v>
      </c>
      <c r="E18" s="144">
        <v>11722</v>
      </c>
      <c r="F18" s="141" t="s">
        <v>93</v>
      </c>
      <c r="G18" s="169" t="s">
        <v>94</v>
      </c>
      <c r="H18" s="80" t="s">
        <v>2</v>
      </c>
      <c r="I18" s="179" t="s">
        <v>2</v>
      </c>
      <c r="J18" s="88" t="str">
        <f>IF(P18&lt;0.97,"18:00","18:10")</f>
        <v>18:00</v>
      </c>
      <c r="K18" s="112">
        <v>0.79660879629629633</v>
      </c>
      <c r="L18" s="148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0.74670000000000003</v>
      </c>
      <c r="M18" s="91">
        <f t="shared" si="1"/>
        <v>3.4802788194444469E-2</v>
      </c>
      <c r="N18" s="149">
        <f t="shared" si="2"/>
        <v>0.4642857142857143</v>
      </c>
      <c r="O18" s="150">
        <v>91357690</v>
      </c>
      <c r="P18" s="180">
        <v>0.95489999999999997</v>
      </c>
      <c r="Q18" s="181">
        <v>0.81630000000000003</v>
      </c>
      <c r="R18" s="181">
        <v>1.0492999999999999</v>
      </c>
      <c r="S18" s="181">
        <v>1.1559999999999999</v>
      </c>
      <c r="T18" s="116">
        <v>0.94850000000000001</v>
      </c>
      <c r="U18" s="173">
        <v>0.81779999999999997</v>
      </c>
      <c r="V18" s="173">
        <v>1.0416000000000001</v>
      </c>
      <c r="W18" s="173">
        <v>1.1392</v>
      </c>
      <c r="X18" s="174">
        <v>0.9012</v>
      </c>
      <c r="Y18" s="174">
        <v>0.74670000000000003</v>
      </c>
      <c r="Z18" s="174">
        <v>0.99719999999999998</v>
      </c>
      <c r="AA18" s="174">
        <v>1.1286</v>
      </c>
      <c r="AB18" s="98">
        <f t="shared" si="3"/>
        <v>0.95489999999999997</v>
      </c>
      <c r="AC18" s="99">
        <f t="shared" si="4"/>
        <v>0.9012</v>
      </c>
      <c r="AD18" s="99">
        <f t="shared" si="5"/>
        <v>0.94850000000000001</v>
      </c>
      <c r="AE18" s="100">
        <f t="shared" si="6"/>
        <v>0.89515991203267364</v>
      </c>
      <c r="AF18" s="101">
        <f t="shared" si="7"/>
        <v>0.81630000000000003</v>
      </c>
      <c r="AG18" s="102">
        <f t="shared" si="8"/>
        <v>0.74670000000000003</v>
      </c>
      <c r="AH18" s="102">
        <f t="shared" si="9"/>
        <v>0.81779999999999997</v>
      </c>
      <c r="AI18" s="100">
        <f t="shared" si="10"/>
        <v>0.74807210584343986</v>
      </c>
      <c r="AJ18" s="101">
        <f t="shared" si="11"/>
        <v>1.0492999999999999</v>
      </c>
      <c r="AK18" s="102">
        <f t="shared" si="12"/>
        <v>0.99719999999999998</v>
      </c>
      <c r="AL18" s="102">
        <f t="shared" si="13"/>
        <v>1.0416000000000001</v>
      </c>
      <c r="AM18" s="100">
        <f t="shared" si="14"/>
        <v>0.98988232154769862</v>
      </c>
      <c r="AN18" s="101">
        <f t="shared" si="15"/>
        <v>1.1559999999999999</v>
      </c>
      <c r="AO18" s="102">
        <f t="shared" si="16"/>
        <v>1.1286</v>
      </c>
      <c r="AP18" s="102">
        <f t="shared" si="17"/>
        <v>1.1392</v>
      </c>
      <c r="AQ18" s="100">
        <f t="shared" si="18"/>
        <v>1.1121982006920417</v>
      </c>
      <c r="AR18" s="146" t="s">
        <v>1</v>
      </c>
      <c r="AS18" s="146" t="s">
        <v>2</v>
      </c>
    </row>
    <row r="19" spans="1:45" s="140" customFormat="1" ht="13.7" customHeight="1" x14ac:dyDescent="0.2">
      <c r="A19" s="104">
        <v>14</v>
      </c>
      <c r="B19" s="81" t="s">
        <v>95</v>
      </c>
      <c r="C19" s="82" t="s">
        <v>60</v>
      </c>
      <c r="D19" s="83" t="s">
        <v>56</v>
      </c>
      <c r="E19" s="84">
        <v>896</v>
      </c>
      <c r="F19" s="81" t="s">
        <v>73</v>
      </c>
      <c r="G19" s="182" t="s">
        <v>96</v>
      </c>
      <c r="H19" s="86" t="s">
        <v>1</v>
      </c>
      <c r="I19" s="183" t="s">
        <v>1</v>
      </c>
      <c r="J19" s="88" t="str">
        <f>IF(P19&lt;0.97,"18:00","18:10")</f>
        <v>18:00</v>
      </c>
      <c r="K19" s="112">
        <v>0.79790509259259268</v>
      </c>
      <c r="L19" s="148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0.72899999999999998</v>
      </c>
      <c r="M19" s="91">
        <f t="shared" si="1"/>
        <v>3.492281250000006E-2</v>
      </c>
      <c r="N19" s="149">
        <f t="shared" si="2"/>
        <v>0.5</v>
      </c>
      <c r="O19" s="184">
        <v>93458224</v>
      </c>
      <c r="P19" s="154">
        <v>0.84809999999999997</v>
      </c>
      <c r="Q19" s="155">
        <v>0.71899999999999997</v>
      </c>
      <c r="R19" s="155">
        <v>0.9284</v>
      </c>
      <c r="S19" s="156">
        <v>1.0370999999999999</v>
      </c>
      <c r="T19" s="157">
        <v>0.84030000000000005</v>
      </c>
      <c r="U19" s="157">
        <v>0.72899999999999998</v>
      </c>
      <c r="V19" s="157">
        <v>0.92069999999999996</v>
      </c>
      <c r="W19" s="157">
        <v>1.0047999999999999</v>
      </c>
      <c r="X19" s="158">
        <v>0.81299999999999994</v>
      </c>
      <c r="Y19" s="158">
        <v>0.6754</v>
      </c>
      <c r="Z19" s="158">
        <v>0.89239999999999997</v>
      </c>
      <c r="AA19" s="158">
        <v>1.0065</v>
      </c>
      <c r="AB19" s="98">
        <f t="shared" si="3"/>
        <v>0.84809999999999997</v>
      </c>
      <c r="AC19" s="99">
        <f t="shared" si="4"/>
        <v>0.81299999999999994</v>
      </c>
      <c r="AD19" s="99">
        <f t="shared" si="5"/>
        <v>0.84030000000000005</v>
      </c>
      <c r="AE19" s="100">
        <f t="shared" si="6"/>
        <v>0.80552281570569517</v>
      </c>
      <c r="AF19" s="101">
        <f t="shared" si="7"/>
        <v>0.71899999999999997</v>
      </c>
      <c r="AG19" s="102">
        <f t="shared" si="8"/>
        <v>0.6754</v>
      </c>
      <c r="AH19" s="102">
        <f t="shared" si="9"/>
        <v>0.72899999999999998</v>
      </c>
      <c r="AI19" s="100">
        <f t="shared" si="10"/>
        <v>0.68479360222531283</v>
      </c>
      <c r="AJ19" s="101">
        <f t="shared" si="11"/>
        <v>0.9284</v>
      </c>
      <c r="AK19" s="102">
        <f t="shared" si="12"/>
        <v>0.89239999999999997</v>
      </c>
      <c r="AL19" s="102">
        <f t="shared" si="13"/>
        <v>0.92069999999999996</v>
      </c>
      <c r="AM19" s="100">
        <f t="shared" si="14"/>
        <v>0.88499857819905203</v>
      </c>
      <c r="AN19" s="101">
        <f t="shared" si="15"/>
        <v>1.0370999999999999</v>
      </c>
      <c r="AO19" s="102">
        <f t="shared" si="16"/>
        <v>1.0065</v>
      </c>
      <c r="AP19" s="102">
        <f t="shared" si="17"/>
        <v>1.0047999999999999</v>
      </c>
      <c r="AQ19" s="100">
        <f t="shared" si="18"/>
        <v>0.97515302285218397</v>
      </c>
      <c r="AR19" s="86" t="s">
        <v>1</v>
      </c>
      <c r="AS19" s="86" t="s">
        <v>1</v>
      </c>
    </row>
    <row r="20" spans="1:45" s="140" customFormat="1" ht="12.75" customHeight="1" x14ac:dyDescent="0.2">
      <c r="A20" s="104">
        <v>15</v>
      </c>
      <c r="B20" s="185" t="s">
        <v>97</v>
      </c>
      <c r="C20" s="178" t="s">
        <v>64</v>
      </c>
      <c r="D20" s="186" t="s">
        <v>56</v>
      </c>
      <c r="E20" s="178">
        <v>10324</v>
      </c>
      <c r="F20" s="187" t="s">
        <v>98</v>
      </c>
      <c r="G20" s="169" t="s">
        <v>99</v>
      </c>
      <c r="H20" s="80" t="s">
        <v>1</v>
      </c>
      <c r="I20" s="179" t="s">
        <v>2</v>
      </c>
      <c r="J20" s="88" t="str">
        <f>IF(P20&lt;0.98,"18:00","18:10")</f>
        <v>18:00</v>
      </c>
      <c r="K20" s="112">
        <v>0.79873842592592592</v>
      </c>
      <c r="L20" s="148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0.74268339813374817</v>
      </c>
      <c r="M20" s="91">
        <f t="shared" si="1"/>
        <v>3.6197219786356635E-2</v>
      </c>
      <c r="N20" s="149">
        <f t="shared" si="2"/>
        <v>0.5357142857142857</v>
      </c>
      <c r="O20" s="188">
        <v>99515260</v>
      </c>
      <c r="P20" s="114">
        <v>0.92689999999999995</v>
      </c>
      <c r="Q20" s="115">
        <v>0.77159999999999995</v>
      </c>
      <c r="R20" s="115">
        <v>1.0174000000000001</v>
      </c>
      <c r="S20" s="115">
        <v>1.1460999999999999</v>
      </c>
      <c r="T20" s="116">
        <v>0.91759999999999997</v>
      </c>
      <c r="U20" s="116">
        <v>0.78190000000000004</v>
      </c>
      <c r="V20" s="116">
        <v>1.0081</v>
      </c>
      <c r="W20" s="116">
        <v>1.1102000000000001</v>
      </c>
      <c r="X20" s="151">
        <v>0.89349999999999996</v>
      </c>
      <c r="Y20" s="151">
        <v>0.7329</v>
      </c>
      <c r="Z20" s="151">
        <v>0.98460000000000003</v>
      </c>
      <c r="AA20" s="151">
        <v>1.1214</v>
      </c>
      <c r="AB20" s="135">
        <f t="shared" si="3"/>
        <v>0.92689999999999995</v>
      </c>
      <c r="AC20" s="136">
        <f t="shared" si="4"/>
        <v>0.89349999999999996</v>
      </c>
      <c r="AD20" s="136">
        <f t="shared" si="5"/>
        <v>0.91759999999999997</v>
      </c>
      <c r="AE20" s="137">
        <f t="shared" si="6"/>
        <v>0.88453511705685617</v>
      </c>
      <c r="AF20" s="138">
        <f t="shared" si="7"/>
        <v>0.77159999999999995</v>
      </c>
      <c r="AG20" s="139">
        <f t="shared" si="8"/>
        <v>0.7329</v>
      </c>
      <c r="AH20" s="139">
        <f t="shared" si="9"/>
        <v>0.78190000000000004</v>
      </c>
      <c r="AI20" s="137">
        <f t="shared" si="10"/>
        <v>0.74268339813374817</v>
      </c>
      <c r="AJ20" s="138">
        <f t="shared" si="11"/>
        <v>1.0174000000000001</v>
      </c>
      <c r="AK20" s="139">
        <f t="shared" si="12"/>
        <v>0.98460000000000003</v>
      </c>
      <c r="AL20" s="139">
        <f t="shared" si="13"/>
        <v>1.0081</v>
      </c>
      <c r="AM20" s="137">
        <f t="shared" si="14"/>
        <v>0.97559982307843518</v>
      </c>
      <c r="AN20" s="138">
        <f t="shared" si="15"/>
        <v>1.1460999999999999</v>
      </c>
      <c r="AO20" s="139">
        <f t="shared" si="16"/>
        <v>1.1214</v>
      </c>
      <c r="AP20" s="139">
        <f t="shared" si="17"/>
        <v>1.1102000000000001</v>
      </c>
      <c r="AQ20" s="137">
        <f t="shared" si="18"/>
        <v>1.0862736933949919</v>
      </c>
      <c r="AR20" s="80" t="s">
        <v>1</v>
      </c>
      <c r="AS20" s="80" t="s">
        <v>2</v>
      </c>
    </row>
    <row r="21" spans="1:45" s="140" customFormat="1" ht="12.75" customHeight="1" x14ac:dyDescent="0.2">
      <c r="A21" s="80">
        <v>16</v>
      </c>
      <c r="B21" s="118" t="s">
        <v>100</v>
      </c>
      <c r="C21" s="119" t="s">
        <v>60</v>
      </c>
      <c r="D21" s="120" t="s">
        <v>56</v>
      </c>
      <c r="E21" s="121">
        <v>7055</v>
      </c>
      <c r="F21" s="118" t="s">
        <v>101</v>
      </c>
      <c r="G21" s="122" t="s">
        <v>102</v>
      </c>
      <c r="H21" s="123" t="s">
        <v>1</v>
      </c>
      <c r="I21" s="124" t="s">
        <v>1</v>
      </c>
      <c r="J21" s="125" t="str">
        <f t="shared" ref="J21:J33" si="19">IF(P21&lt;0.97,"18:00","18:10")</f>
        <v>18:00</v>
      </c>
      <c r="K21" s="126">
        <v>0.79914351851851861</v>
      </c>
      <c r="L21" s="127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0.73939999999999995</v>
      </c>
      <c r="M21" s="128">
        <f t="shared" si="1"/>
        <v>3.633671759259266E-2</v>
      </c>
      <c r="N21" s="189">
        <f t="shared" si="2"/>
        <v>0.5714285714285714</v>
      </c>
      <c r="O21" s="130">
        <v>91649715</v>
      </c>
      <c r="P21" s="131">
        <v>0.88639999999999997</v>
      </c>
      <c r="Q21" s="132">
        <v>0.74350000000000005</v>
      </c>
      <c r="R21" s="132">
        <v>0.97319999999999995</v>
      </c>
      <c r="S21" s="132">
        <v>1.1003000000000001</v>
      </c>
      <c r="T21" s="133">
        <v>0.87360000000000004</v>
      </c>
      <c r="U21" s="133">
        <v>0.73939999999999995</v>
      </c>
      <c r="V21" s="133">
        <v>0.95889999999999997</v>
      </c>
      <c r="W21" s="133">
        <v>1.0704</v>
      </c>
      <c r="X21" s="190">
        <v>0.84260000000000002</v>
      </c>
      <c r="Y21" s="190">
        <v>0.68689999999999996</v>
      </c>
      <c r="Z21" s="190">
        <v>0.92720000000000002</v>
      </c>
      <c r="AA21" s="190">
        <v>1.0660000000000001</v>
      </c>
      <c r="AB21" s="135">
        <f t="shared" si="3"/>
        <v>0.88639999999999997</v>
      </c>
      <c r="AC21" s="136">
        <f t="shared" si="4"/>
        <v>0.84260000000000002</v>
      </c>
      <c r="AD21" s="136">
        <f t="shared" si="5"/>
        <v>0.87360000000000004</v>
      </c>
      <c r="AE21" s="137">
        <f t="shared" si="6"/>
        <v>0.83043249097472938</v>
      </c>
      <c r="AF21" s="138">
        <f t="shared" si="7"/>
        <v>0.74350000000000005</v>
      </c>
      <c r="AG21" s="139">
        <f t="shared" si="8"/>
        <v>0.68689999999999996</v>
      </c>
      <c r="AH21" s="139">
        <f t="shared" si="9"/>
        <v>0.73939999999999995</v>
      </c>
      <c r="AI21" s="137">
        <f t="shared" si="10"/>
        <v>0.68311211835911223</v>
      </c>
      <c r="AJ21" s="138">
        <f t="shared" si="11"/>
        <v>0.97319999999999995</v>
      </c>
      <c r="AK21" s="139">
        <f t="shared" si="12"/>
        <v>0.92720000000000002</v>
      </c>
      <c r="AL21" s="139">
        <f t="shared" si="13"/>
        <v>0.95889999999999997</v>
      </c>
      <c r="AM21" s="137">
        <f t="shared" si="14"/>
        <v>0.91357591450883679</v>
      </c>
      <c r="AN21" s="138">
        <f t="shared" si="15"/>
        <v>1.1003000000000001</v>
      </c>
      <c r="AO21" s="139">
        <f t="shared" si="16"/>
        <v>1.0660000000000001</v>
      </c>
      <c r="AP21" s="139">
        <f t="shared" si="17"/>
        <v>1.0704</v>
      </c>
      <c r="AQ21" s="137">
        <f t="shared" si="18"/>
        <v>1.037032082159411</v>
      </c>
      <c r="AR21" s="123" t="s">
        <v>1</v>
      </c>
      <c r="AS21" s="123" t="s">
        <v>1</v>
      </c>
    </row>
    <row r="22" spans="1:45" s="140" customFormat="1" ht="13.7" customHeight="1" x14ac:dyDescent="0.2">
      <c r="A22" s="104">
        <v>17</v>
      </c>
      <c r="B22" s="191" t="s">
        <v>103</v>
      </c>
      <c r="C22" s="192" t="s">
        <v>60</v>
      </c>
      <c r="D22" s="193" t="s">
        <v>56</v>
      </c>
      <c r="E22" s="192">
        <v>14118</v>
      </c>
      <c r="F22" s="191" t="s">
        <v>104</v>
      </c>
      <c r="G22" s="194" t="s">
        <v>105</v>
      </c>
      <c r="H22" s="195" t="s">
        <v>1</v>
      </c>
      <c r="I22" s="196" t="s">
        <v>2</v>
      </c>
      <c r="J22" s="88" t="str">
        <f t="shared" si="19"/>
        <v>18:10</v>
      </c>
      <c r="K22" s="197">
        <v>0.80001157407407408</v>
      </c>
      <c r="L22" s="198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0.85937806603773592</v>
      </c>
      <c r="M22" s="199">
        <f t="shared" si="1"/>
        <v>3.7010946570907519E-2</v>
      </c>
      <c r="N22" s="92">
        <f t="shared" si="2"/>
        <v>0.6071428571428571</v>
      </c>
      <c r="O22" s="200">
        <v>90691690</v>
      </c>
      <c r="P22" s="201">
        <v>1.0812999999999999</v>
      </c>
      <c r="Q22" s="202">
        <v>0.93279999999999996</v>
      </c>
      <c r="R22" s="202">
        <v>1.1823999999999999</v>
      </c>
      <c r="S22" s="202">
        <v>1.3090999999999999</v>
      </c>
      <c r="T22" s="203">
        <v>1.0658000000000001</v>
      </c>
      <c r="U22" s="204">
        <v>0.93669999999999998</v>
      </c>
      <c r="V22" s="204">
        <v>1.1637</v>
      </c>
      <c r="W22" s="204">
        <v>1.2786999999999999</v>
      </c>
      <c r="X22" s="205">
        <v>1.0212000000000001</v>
      </c>
      <c r="Y22" s="205">
        <v>0.85580000000000001</v>
      </c>
      <c r="Z22" s="205">
        <v>1.1267</v>
      </c>
      <c r="AA22" s="205">
        <v>1.2775000000000001</v>
      </c>
      <c r="AB22" s="98">
        <f t="shared" si="3"/>
        <v>1.0812999999999999</v>
      </c>
      <c r="AC22" s="99">
        <f t="shared" si="4"/>
        <v>1.0212000000000001</v>
      </c>
      <c r="AD22" s="99">
        <f t="shared" si="5"/>
        <v>1.0658000000000001</v>
      </c>
      <c r="AE22" s="100">
        <f t="shared" si="6"/>
        <v>1.0065615092943681</v>
      </c>
      <c r="AF22" s="101">
        <f t="shared" si="7"/>
        <v>0.93279999999999996</v>
      </c>
      <c r="AG22" s="102">
        <f t="shared" si="8"/>
        <v>0.85580000000000001</v>
      </c>
      <c r="AH22" s="102">
        <f t="shared" si="9"/>
        <v>0.93669999999999998</v>
      </c>
      <c r="AI22" s="100">
        <f t="shared" si="10"/>
        <v>0.85937806603773592</v>
      </c>
      <c r="AJ22" s="101">
        <f t="shared" si="11"/>
        <v>1.1823999999999999</v>
      </c>
      <c r="AK22" s="102">
        <f t="shared" si="12"/>
        <v>1.1267</v>
      </c>
      <c r="AL22" s="102">
        <f t="shared" si="13"/>
        <v>1.1637</v>
      </c>
      <c r="AM22" s="100">
        <f t="shared" si="14"/>
        <v>1.1088809117050069</v>
      </c>
      <c r="AN22" s="101">
        <f t="shared" si="15"/>
        <v>1.3090999999999999</v>
      </c>
      <c r="AO22" s="102">
        <f t="shared" si="16"/>
        <v>1.2775000000000001</v>
      </c>
      <c r="AP22" s="102">
        <f t="shared" si="17"/>
        <v>1.2786999999999999</v>
      </c>
      <c r="AQ22" s="100">
        <f t="shared" si="18"/>
        <v>1.24783381712627</v>
      </c>
      <c r="AR22" s="195" t="s">
        <v>1</v>
      </c>
      <c r="AS22" s="195" t="s">
        <v>2</v>
      </c>
    </row>
    <row r="23" spans="1:45" s="140" customFormat="1" ht="13.7" customHeight="1" x14ac:dyDescent="0.2">
      <c r="A23" s="104">
        <v>18</v>
      </c>
      <c r="B23" s="81" t="s">
        <v>106</v>
      </c>
      <c r="C23" s="82" t="s">
        <v>64</v>
      </c>
      <c r="D23" s="83" t="s">
        <v>56</v>
      </c>
      <c r="E23" s="84">
        <v>13724</v>
      </c>
      <c r="F23" s="159" t="s">
        <v>107</v>
      </c>
      <c r="G23" s="206" t="s">
        <v>108</v>
      </c>
      <c r="H23" s="103" t="s">
        <v>1</v>
      </c>
      <c r="I23" s="163" t="s">
        <v>1</v>
      </c>
      <c r="J23" s="88" t="str">
        <f t="shared" si="19"/>
        <v>18:00</v>
      </c>
      <c r="K23" s="207">
        <v>0.79688657407407415</v>
      </c>
      <c r="L23" s="148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0.79790000000000005</v>
      </c>
      <c r="M23" s="91">
        <f t="shared" si="1"/>
        <v>3.7410797453703765E-2</v>
      </c>
      <c r="N23" s="149">
        <f t="shared" si="2"/>
        <v>0.6428571428571429</v>
      </c>
      <c r="O23" s="93">
        <v>91374436</v>
      </c>
      <c r="P23" s="114">
        <v>0.91720000000000002</v>
      </c>
      <c r="Q23" s="115">
        <v>0.78190000000000004</v>
      </c>
      <c r="R23" s="115">
        <v>1.0066999999999999</v>
      </c>
      <c r="S23" s="115">
        <v>1.1355999999999999</v>
      </c>
      <c r="T23" s="116">
        <v>0.91669999999999996</v>
      </c>
      <c r="U23" s="116">
        <v>0.79790000000000005</v>
      </c>
      <c r="V23" s="116">
        <v>1.0049999999999999</v>
      </c>
      <c r="W23" s="116">
        <v>1.1079000000000001</v>
      </c>
      <c r="X23" s="97">
        <v>0.87380000000000002</v>
      </c>
      <c r="Y23" s="97">
        <v>0.71889999999999998</v>
      </c>
      <c r="Z23" s="97">
        <v>0.96309999999999996</v>
      </c>
      <c r="AA23" s="97">
        <v>1.1071</v>
      </c>
      <c r="AB23" s="98">
        <f t="shared" si="3"/>
        <v>0.91720000000000002</v>
      </c>
      <c r="AC23" s="99">
        <f t="shared" si="4"/>
        <v>0.87380000000000002</v>
      </c>
      <c r="AD23" s="99">
        <f t="shared" si="5"/>
        <v>0.91669999999999996</v>
      </c>
      <c r="AE23" s="100">
        <f t="shared" si="6"/>
        <v>0.87332365896205844</v>
      </c>
      <c r="AF23" s="101">
        <f t="shared" si="7"/>
        <v>0.78190000000000004</v>
      </c>
      <c r="AG23" s="102">
        <f t="shared" si="8"/>
        <v>0.71889999999999998</v>
      </c>
      <c r="AH23" s="102">
        <f t="shared" si="9"/>
        <v>0.79790000000000005</v>
      </c>
      <c r="AI23" s="100">
        <f t="shared" si="10"/>
        <v>0.73361083258728732</v>
      </c>
      <c r="AJ23" s="101">
        <f t="shared" si="11"/>
        <v>1.0066999999999999</v>
      </c>
      <c r="AK23" s="102">
        <f t="shared" si="12"/>
        <v>0.96309999999999996</v>
      </c>
      <c r="AL23" s="102">
        <f t="shared" si="13"/>
        <v>1.0049999999999999</v>
      </c>
      <c r="AM23" s="100">
        <f t="shared" si="14"/>
        <v>0.96147362670110248</v>
      </c>
      <c r="AN23" s="101">
        <f t="shared" si="15"/>
        <v>1.1355999999999999</v>
      </c>
      <c r="AO23" s="102">
        <f t="shared" si="16"/>
        <v>1.1071</v>
      </c>
      <c r="AP23" s="102">
        <f t="shared" si="17"/>
        <v>1.1079000000000001</v>
      </c>
      <c r="AQ23" s="100">
        <f t="shared" si="18"/>
        <v>1.0800951831630858</v>
      </c>
      <c r="AR23" s="103" t="s">
        <v>1</v>
      </c>
      <c r="AS23" s="103" t="s">
        <v>1</v>
      </c>
    </row>
    <row r="24" spans="1:45" s="140" customFormat="1" ht="13.7" customHeight="1" x14ac:dyDescent="0.2">
      <c r="A24" s="80">
        <v>19</v>
      </c>
      <c r="B24" s="141" t="s">
        <v>109</v>
      </c>
      <c r="C24" s="142" t="s">
        <v>60</v>
      </c>
      <c r="D24" s="143" t="s">
        <v>56</v>
      </c>
      <c r="E24" s="144">
        <v>15953</v>
      </c>
      <c r="F24" s="177" t="s">
        <v>110</v>
      </c>
      <c r="G24" s="142" t="s">
        <v>111</v>
      </c>
      <c r="H24" s="146" t="s">
        <v>2</v>
      </c>
      <c r="I24" s="152" t="s">
        <v>2</v>
      </c>
      <c r="J24" s="88" t="str">
        <f t="shared" si="19"/>
        <v>18:00</v>
      </c>
      <c r="K24" s="207">
        <v>0.80244212962962969</v>
      </c>
      <c r="L24" s="148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0.72299999999999998</v>
      </c>
      <c r="M24" s="91">
        <f t="shared" si="1"/>
        <v>3.7915659722222259E-2</v>
      </c>
      <c r="N24" s="92">
        <f t="shared" si="2"/>
        <v>0.6785714285714286</v>
      </c>
      <c r="O24" s="150">
        <v>93087082</v>
      </c>
      <c r="P24" s="114">
        <v>0.88370000000000004</v>
      </c>
      <c r="Q24" s="115">
        <v>0.72299999999999998</v>
      </c>
      <c r="R24" s="115">
        <v>0.9758</v>
      </c>
      <c r="S24" s="115">
        <v>1.1155999999999999</v>
      </c>
      <c r="T24" s="116">
        <v>0.86919999999999997</v>
      </c>
      <c r="U24" s="96">
        <v>0.72689999999999999</v>
      </c>
      <c r="V24" s="96">
        <v>0.95879999999999999</v>
      </c>
      <c r="W24" s="96">
        <v>1.0753999999999999</v>
      </c>
      <c r="X24" s="97">
        <v>0.88370000000000004</v>
      </c>
      <c r="Y24" s="97">
        <v>0.72299999999999998</v>
      </c>
      <c r="Z24" s="97">
        <v>0.9758</v>
      </c>
      <c r="AA24" s="97">
        <v>1.1155999999999999</v>
      </c>
      <c r="AB24" s="98">
        <f t="shared" si="3"/>
        <v>0.88370000000000004</v>
      </c>
      <c r="AC24" s="99">
        <f t="shared" si="4"/>
        <v>0.88370000000000004</v>
      </c>
      <c r="AD24" s="99">
        <f t="shared" si="5"/>
        <v>0.86919999999999997</v>
      </c>
      <c r="AE24" s="100">
        <f t="shared" si="6"/>
        <v>0.86919999999999997</v>
      </c>
      <c r="AF24" s="101">
        <f t="shared" si="7"/>
        <v>0.72299999999999998</v>
      </c>
      <c r="AG24" s="102">
        <f t="shared" si="8"/>
        <v>0.72299999999999998</v>
      </c>
      <c r="AH24" s="102">
        <f t="shared" si="9"/>
        <v>0.72689999999999999</v>
      </c>
      <c r="AI24" s="100">
        <f t="shared" si="10"/>
        <v>0.72689999999999999</v>
      </c>
      <c r="AJ24" s="101">
        <f t="shared" si="11"/>
        <v>0.9758</v>
      </c>
      <c r="AK24" s="102">
        <f t="shared" si="12"/>
        <v>0.9758</v>
      </c>
      <c r="AL24" s="102">
        <f t="shared" si="13"/>
        <v>0.95879999999999999</v>
      </c>
      <c r="AM24" s="100">
        <f t="shared" si="14"/>
        <v>0.95879999999999999</v>
      </c>
      <c r="AN24" s="101">
        <f t="shared" si="15"/>
        <v>1.1155999999999999</v>
      </c>
      <c r="AO24" s="102">
        <f t="shared" si="16"/>
        <v>1.1155999999999999</v>
      </c>
      <c r="AP24" s="102">
        <f t="shared" si="17"/>
        <v>1.0753999999999999</v>
      </c>
      <c r="AQ24" s="100">
        <f t="shared" si="18"/>
        <v>1.0753999999999999</v>
      </c>
      <c r="AR24" s="80" t="s">
        <v>1</v>
      </c>
      <c r="AS24" s="80" t="s">
        <v>2</v>
      </c>
    </row>
    <row r="25" spans="1:45" s="140" customFormat="1" ht="12.75" customHeight="1" x14ac:dyDescent="0.25">
      <c r="A25" s="104">
        <v>20</v>
      </c>
      <c r="B25" s="208" t="s">
        <v>112</v>
      </c>
      <c r="C25" s="142" t="s">
        <v>55</v>
      </c>
      <c r="D25" s="143" t="s">
        <v>56</v>
      </c>
      <c r="E25" s="144">
        <v>10775</v>
      </c>
      <c r="F25" s="141" t="s">
        <v>113</v>
      </c>
      <c r="G25" s="145" t="s">
        <v>114</v>
      </c>
      <c r="H25" s="80" t="s">
        <v>2</v>
      </c>
      <c r="I25" s="179" t="s">
        <v>1</v>
      </c>
      <c r="J25" s="88" t="str">
        <f t="shared" si="19"/>
        <v>18:10</v>
      </c>
      <c r="K25" s="197">
        <v>0.80075231481481479</v>
      </c>
      <c r="L25" s="148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0.88690000000000002</v>
      </c>
      <c r="M25" s="91">
        <f t="shared" si="1"/>
        <v>3.8853200231481387E-2</v>
      </c>
      <c r="N25" s="92">
        <f t="shared" si="2"/>
        <v>0.7142857142857143</v>
      </c>
      <c r="O25" s="150">
        <v>92826688</v>
      </c>
      <c r="P25" s="114">
        <v>1.0421</v>
      </c>
      <c r="Q25" s="115">
        <v>0.88690000000000002</v>
      </c>
      <c r="R25" s="115">
        <v>1.1438999999999999</v>
      </c>
      <c r="S25" s="181">
        <v>1.2708999999999999</v>
      </c>
      <c r="T25" s="116">
        <v>1.0256000000000001</v>
      </c>
      <c r="U25" s="116">
        <v>0.89149999999999996</v>
      </c>
      <c r="V25" s="116">
        <v>1.1241000000000001</v>
      </c>
      <c r="W25" s="116">
        <v>1.2339</v>
      </c>
      <c r="X25" s="151">
        <v>0.99870000000000003</v>
      </c>
      <c r="Y25" s="151">
        <v>0.83589999999999998</v>
      </c>
      <c r="Z25" s="151">
        <v>1.1023000000000001</v>
      </c>
      <c r="AA25" s="151">
        <v>1.2439</v>
      </c>
      <c r="AB25" s="98">
        <f t="shared" si="3"/>
        <v>1.0421</v>
      </c>
      <c r="AC25" s="99">
        <f t="shared" si="4"/>
        <v>0.99870000000000003</v>
      </c>
      <c r="AD25" s="99">
        <f t="shared" si="5"/>
        <v>1.0256000000000001</v>
      </c>
      <c r="AE25" s="100">
        <f t="shared" si="6"/>
        <v>0.98288717013722293</v>
      </c>
      <c r="AF25" s="101">
        <f t="shared" si="7"/>
        <v>0.88690000000000002</v>
      </c>
      <c r="AG25" s="102">
        <f t="shared" si="8"/>
        <v>0.83589999999999998</v>
      </c>
      <c r="AH25" s="102">
        <f t="shared" si="9"/>
        <v>0.89149999999999996</v>
      </c>
      <c r="AI25" s="100">
        <f t="shared" si="10"/>
        <v>0.84023548314353347</v>
      </c>
      <c r="AJ25" s="101">
        <f t="shared" si="11"/>
        <v>1.1438999999999999</v>
      </c>
      <c r="AK25" s="102">
        <f t="shared" si="12"/>
        <v>1.1023000000000001</v>
      </c>
      <c r="AL25" s="102">
        <f t="shared" si="13"/>
        <v>1.1241000000000001</v>
      </c>
      <c r="AM25" s="100">
        <f t="shared" si="14"/>
        <v>1.0832200629425652</v>
      </c>
      <c r="AN25" s="101">
        <f t="shared" si="15"/>
        <v>1.2708999999999999</v>
      </c>
      <c r="AO25" s="102">
        <f t="shared" si="16"/>
        <v>1.2439</v>
      </c>
      <c r="AP25" s="102">
        <f t="shared" si="17"/>
        <v>1.2339</v>
      </c>
      <c r="AQ25" s="100">
        <f t="shared" si="18"/>
        <v>1.2076860571248722</v>
      </c>
      <c r="AR25" s="80" t="s">
        <v>2</v>
      </c>
      <c r="AS25" s="80" t="s">
        <v>1</v>
      </c>
    </row>
    <row r="26" spans="1:45" s="140" customFormat="1" ht="13.7" customHeight="1" x14ac:dyDescent="0.2">
      <c r="A26" s="104">
        <v>21</v>
      </c>
      <c r="B26" s="141" t="s">
        <v>115</v>
      </c>
      <c r="C26" s="142" t="s">
        <v>64</v>
      </c>
      <c r="D26" s="143" t="s">
        <v>56</v>
      </c>
      <c r="E26" s="144">
        <v>13911</v>
      </c>
      <c r="F26" s="141" t="s">
        <v>116</v>
      </c>
      <c r="G26" s="169" t="s">
        <v>117</v>
      </c>
      <c r="H26" s="146" t="s">
        <v>2</v>
      </c>
      <c r="I26" s="152" t="s">
        <v>1</v>
      </c>
      <c r="J26" s="88" t="str">
        <f t="shared" si="19"/>
        <v>18:10</v>
      </c>
      <c r="K26" s="112">
        <v>0.80013888888888884</v>
      </c>
      <c r="L26" s="148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0.90639999999999998</v>
      </c>
      <c r="M26" s="91">
        <f t="shared" si="1"/>
        <v>3.9151444444444322E-2</v>
      </c>
      <c r="N26" s="149">
        <f t="shared" si="2"/>
        <v>0.75</v>
      </c>
      <c r="O26" s="153">
        <v>97531861</v>
      </c>
      <c r="P26" s="165">
        <v>1.0359</v>
      </c>
      <c r="Q26" s="172">
        <v>0.90639999999999998</v>
      </c>
      <c r="R26" s="172">
        <v>1.133</v>
      </c>
      <c r="S26" s="172">
        <v>1.2588999999999999</v>
      </c>
      <c r="T26" s="173">
        <v>1.0166999999999999</v>
      </c>
      <c r="U26" s="173">
        <v>0.90939999999999999</v>
      </c>
      <c r="V26" s="173">
        <v>1.1133</v>
      </c>
      <c r="W26" s="173">
        <v>1.2204999999999999</v>
      </c>
      <c r="X26" s="174">
        <v>0.95760000000000001</v>
      </c>
      <c r="Y26" s="174">
        <v>0.79369999999999996</v>
      </c>
      <c r="Z26" s="174">
        <v>1.0567</v>
      </c>
      <c r="AA26" s="174">
        <v>1.2055</v>
      </c>
      <c r="AB26" s="98">
        <f t="shared" si="3"/>
        <v>1.0359</v>
      </c>
      <c r="AC26" s="99">
        <f t="shared" si="4"/>
        <v>0.95760000000000001</v>
      </c>
      <c r="AD26" s="99">
        <f t="shared" si="5"/>
        <v>1.0166999999999999</v>
      </c>
      <c r="AE26" s="100">
        <f t="shared" si="6"/>
        <v>0.93985125977410944</v>
      </c>
      <c r="AF26" s="101">
        <f t="shared" si="7"/>
        <v>0.90639999999999998</v>
      </c>
      <c r="AG26" s="102">
        <f t="shared" si="8"/>
        <v>0.79369999999999996</v>
      </c>
      <c r="AH26" s="102">
        <f t="shared" si="9"/>
        <v>0.90939999999999999</v>
      </c>
      <c r="AI26" s="100">
        <f t="shared" si="10"/>
        <v>0.79632698587819939</v>
      </c>
      <c r="AJ26" s="101">
        <f t="shared" si="11"/>
        <v>1.133</v>
      </c>
      <c r="AK26" s="102">
        <f t="shared" si="12"/>
        <v>1.0567</v>
      </c>
      <c r="AL26" s="102">
        <f t="shared" si="13"/>
        <v>1.1133</v>
      </c>
      <c r="AM26" s="100">
        <f t="shared" si="14"/>
        <v>1.0383266637246249</v>
      </c>
      <c r="AN26" s="101">
        <f t="shared" si="15"/>
        <v>1.2588999999999999</v>
      </c>
      <c r="AO26" s="102">
        <f t="shared" si="16"/>
        <v>1.2055</v>
      </c>
      <c r="AP26" s="102">
        <f t="shared" si="17"/>
        <v>1.2204999999999999</v>
      </c>
      <c r="AQ26" s="100">
        <f t="shared" si="18"/>
        <v>1.1687288505838431</v>
      </c>
      <c r="AR26" s="146" t="s">
        <v>2</v>
      </c>
      <c r="AS26" s="146" t="s">
        <v>1</v>
      </c>
    </row>
    <row r="27" spans="1:45" s="140" customFormat="1" ht="13.7" customHeight="1" x14ac:dyDescent="0.2">
      <c r="A27" s="80">
        <v>22</v>
      </c>
      <c r="B27" s="177" t="s">
        <v>118</v>
      </c>
      <c r="C27" s="178" t="s">
        <v>60</v>
      </c>
      <c r="D27" s="186" t="s">
        <v>56</v>
      </c>
      <c r="E27" s="178">
        <v>3567</v>
      </c>
      <c r="F27" s="187" t="s">
        <v>119</v>
      </c>
      <c r="G27" s="169" t="s">
        <v>120</v>
      </c>
      <c r="H27" s="80" t="s">
        <v>2</v>
      </c>
      <c r="I27" s="179" t="s">
        <v>1</v>
      </c>
      <c r="J27" s="88" t="str">
        <f t="shared" si="19"/>
        <v>18:00</v>
      </c>
      <c r="K27" s="112">
        <v>0.79995370370370367</v>
      </c>
      <c r="L27" s="148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0.80430000000000001</v>
      </c>
      <c r="M27" s="91">
        <f t="shared" si="1"/>
        <v>4.0177763888888857E-2</v>
      </c>
      <c r="N27" s="149">
        <f t="shared" si="2"/>
        <v>0.7857142857142857</v>
      </c>
      <c r="O27" s="188">
        <v>22443649</v>
      </c>
      <c r="P27" s="209">
        <v>0.93910000000000005</v>
      </c>
      <c r="Q27" s="166">
        <v>0.80430000000000001</v>
      </c>
      <c r="R27" s="166">
        <v>1.0297000000000001</v>
      </c>
      <c r="S27" s="166">
        <v>1.1416999999999999</v>
      </c>
      <c r="T27" s="167">
        <v>0.9214</v>
      </c>
      <c r="U27" s="167">
        <v>0.80700000000000005</v>
      </c>
      <c r="V27" s="167">
        <v>1.0095000000000001</v>
      </c>
      <c r="W27" s="167">
        <v>1.1004</v>
      </c>
      <c r="X27" s="168">
        <v>0.91210000000000002</v>
      </c>
      <c r="Y27" s="168">
        <v>0.77090000000000003</v>
      </c>
      <c r="Z27" s="168">
        <v>1.0026999999999999</v>
      </c>
      <c r="AA27" s="168">
        <v>1.1223000000000001</v>
      </c>
      <c r="AB27" s="98">
        <f t="shared" si="3"/>
        <v>0.93910000000000005</v>
      </c>
      <c r="AC27" s="99">
        <f t="shared" si="4"/>
        <v>0.91210000000000002</v>
      </c>
      <c r="AD27" s="99">
        <f t="shared" si="5"/>
        <v>0.9214</v>
      </c>
      <c r="AE27" s="100">
        <f t="shared" si="6"/>
        <v>0.89490889149185393</v>
      </c>
      <c r="AF27" s="101">
        <f t="shared" si="7"/>
        <v>0.80430000000000001</v>
      </c>
      <c r="AG27" s="102">
        <f t="shared" si="8"/>
        <v>0.77090000000000003</v>
      </c>
      <c r="AH27" s="102">
        <f t="shared" si="9"/>
        <v>0.80700000000000005</v>
      </c>
      <c r="AI27" s="100">
        <f t="shared" si="10"/>
        <v>0.77348787765759053</v>
      </c>
      <c r="AJ27" s="101">
        <f t="shared" si="11"/>
        <v>1.0297000000000001</v>
      </c>
      <c r="AK27" s="102">
        <f t="shared" si="12"/>
        <v>1.0026999999999999</v>
      </c>
      <c r="AL27" s="102">
        <f t="shared" si="13"/>
        <v>1.0095000000000001</v>
      </c>
      <c r="AM27" s="100">
        <f t="shared" si="14"/>
        <v>0.98302966883558318</v>
      </c>
      <c r="AN27" s="101">
        <f t="shared" si="15"/>
        <v>1.1416999999999999</v>
      </c>
      <c r="AO27" s="102">
        <f t="shared" si="16"/>
        <v>1.1223000000000001</v>
      </c>
      <c r="AP27" s="102">
        <f t="shared" si="17"/>
        <v>1.1004</v>
      </c>
      <c r="AQ27" s="100">
        <f t="shared" si="18"/>
        <v>1.0817017780502762</v>
      </c>
      <c r="AR27" s="80" t="s">
        <v>1</v>
      </c>
      <c r="AS27" s="80" t="s">
        <v>2</v>
      </c>
    </row>
    <row r="28" spans="1:45" s="79" customFormat="1" ht="12.75" customHeight="1" x14ac:dyDescent="0.2">
      <c r="A28" s="104">
        <v>23</v>
      </c>
      <c r="B28" s="81" t="s">
        <v>121</v>
      </c>
      <c r="C28" s="82" t="s">
        <v>122</v>
      </c>
      <c r="D28" s="83" t="s">
        <v>123</v>
      </c>
      <c r="E28" s="84">
        <v>123</v>
      </c>
      <c r="F28" s="81" t="s">
        <v>79</v>
      </c>
      <c r="G28" s="85" t="s">
        <v>124</v>
      </c>
      <c r="H28" s="86" t="s">
        <v>2</v>
      </c>
      <c r="I28" s="87" t="s">
        <v>1</v>
      </c>
      <c r="J28" s="88" t="str">
        <f t="shared" si="19"/>
        <v>18:00</v>
      </c>
      <c r="K28" s="210">
        <v>0.80967592592592597</v>
      </c>
      <c r="L28" s="148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0.68089999999999995</v>
      </c>
      <c r="M28" s="91">
        <f t="shared" si="1"/>
        <v>4.0633337962962986E-2</v>
      </c>
      <c r="N28" s="149">
        <f t="shared" si="2"/>
        <v>0.8214285714285714</v>
      </c>
      <c r="O28" s="150">
        <v>92226193</v>
      </c>
      <c r="P28" s="154">
        <v>0.81989999999999996</v>
      </c>
      <c r="Q28" s="155">
        <v>0.68089999999999995</v>
      </c>
      <c r="R28" s="155">
        <v>0.90039999999999998</v>
      </c>
      <c r="S28" s="156">
        <v>1.0204</v>
      </c>
      <c r="T28" s="157">
        <v>0.8034</v>
      </c>
      <c r="U28" s="157">
        <v>0.68600000000000005</v>
      </c>
      <c r="V28" s="157">
        <v>0.88239999999999996</v>
      </c>
      <c r="W28" s="157">
        <v>0.97330000000000005</v>
      </c>
      <c r="X28" s="158">
        <v>0.78320000000000001</v>
      </c>
      <c r="Y28" s="158">
        <v>0.6361</v>
      </c>
      <c r="Z28" s="158">
        <v>0.8619</v>
      </c>
      <c r="AA28" s="158">
        <v>0.98839999999999995</v>
      </c>
      <c r="AB28" s="98">
        <f t="shared" si="3"/>
        <v>0.81989999999999996</v>
      </c>
      <c r="AC28" s="99">
        <f t="shared" si="4"/>
        <v>0.78320000000000001</v>
      </c>
      <c r="AD28" s="99">
        <f t="shared" si="5"/>
        <v>0.8034</v>
      </c>
      <c r="AE28" s="100">
        <f t="shared" si="6"/>
        <v>0.76743856567874136</v>
      </c>
      <c r="AF28" s="101">
        <f t="shared" si="7"/>
        <v>0.68089999999999995</v>
      </c>
      <c r="AG28" s="102">
        <f t="shared" si="8"/>
        <v>0.6361</v>
      </c>
      <c r="AH28" s="102">
        <f t="shared" si="9"/>
        <v>0.68600000000000005</v>
      </c>
      <c r="AI28" s="100">
        <f t="shared" si="10"/>
        <v>0.64086444411807919</v>
      </c>
      <c r="AJ28" s="101">
        <f t="shared" si="11"/>
        <v>0.90039999999999998</v>
      </c>
      <c r="AK28" s="102">
        <f t="shared" si="12"/>
        <v>0.8619</v>
      </c>
      <c r="AL28" s="102">
        <f t="shared" si="13"/>
        <v>0.88239999999999996</v>
      </c>
      <c r="AM28" s="100">
        <f t="shared" si="14"/>
        <v>0.84466965792980886</v>
      </c>
      <c r="AN28" s="101">
        <f t="shared" si="15"/>
        <v>1.0204</v>
      </c>
      <c r="AO28" s="102">
        <f t="shared" si="16"/>
        <v>0.98839999999999995</v>
      </c>
      <c r="AP28" s="102">
        <f t="shared" si="17"/>
        <v>0.97330000000000005</v>
      </c>
      <c r="AQ28" s="100">
        <f t="shared" si="18"/>
        <v>0.94277706781654258</v>
      </c>
      <c r="AR28" s="86" t="s">
        <v>2</v>
      </c>
      <c r="AS28" s="103" t="s">
        <v>1</v>
      </c>
    </row>
    <row r="29" spans="1:45" s="212" customFormat="1" ht="12.6" customHeight="1" x14ac:dyDescent="0.25">
      <c r="A29" s="104">
        <v>24</v>
      </c>
      <c r="B29" s="81" t="s">
        <v>125</v>
      </c>
      <c r="C29" s="82" t="s">
        <v>64</v>
      </c>
      <c r="D29" s="83" t="s">
        <v>56</v>
      </c>
      <c r="E29" s="211">
        <v>10044</v>
      </c>
      <c r="F29" s="159" t="s">
        <v>126</v>
      </c>
      <c r="G29" s="206" t="s">
        <v>127</v>
      </c>
      <c r="H29" s="103" t="s">
        <v>1</v>
      </c>
      <c r="I29" s="163" t="s">
        <v>1</v>
      </c>
      <c r="J29" s="88" t="str">
        <f t="shared" si="19"/>
        <v>18:10</v>
      </c>
      <c r="K29" s="207">
        <v>0.80590277777777775</v>
      </c>
      <c r="L29" s="90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0.83399999999999996</v>
      </c>
      <c r="M29" s="91">
        <f t="shared" si="1"/>
        <v>4.0831249999999902E-2</v>
      </c>
      <c r="N29" s="92">
        <f t="shared" si="2"/>
        <v>0.8571428571428571</v>
      </c>
      <c r="O29" s="93">
        <v>93200166</v>
      </c>
      <c r="P29" s="114">
        <v>0.97660000000000002</v>
      </c>
      <c r="Q29" s="115">
        <v>0.83299999999999996</v>
      </c>
      <c r="R29" s="115">
        <v>1.0724</v>
      </c>
      <c r="S29" s="115">
        <v>1.1854</v>
      </c>
      <c r="T29" s="116">
        <v>0.97330000000000005</v>
      </c>
      <c r="U29" s="116">
        <v>0.83399999999999996</v>
      </c>
      <c r="V29" s="116">
        <v>1.0688</v>
      </c>
      <c r="W29" s="116">
        <v>1.1762999999999999</v>
      </c>
      <c r="X29" s="97">
        <v>0.93069999999999997</v>
      </c>
      <c r="Y29" s="97">
        <v>0.77600000000000002</v>
      </c>
      <c r="Z29" s="97">
        <v>1.0275000000000001</v>
      </c>
      <c r="AA29" s="97">
        <v>1.1572</v>
      </c>
      <c r="AB29" s="98">
        <f t="shared" si="3"/>
        <v>0.97660000000000002</v>
      </c>
      <c r="AC29" s="99">
        <f t="shared" si="4"/>
        <v>0.93069999999999997</v>
      </c>
      <c r="AD29" s="99">
        <f t="shared" si="5"/>
        <v>0.97330000000000005</v>
      </c>
      <c r="AE29" s="100">
        <f t="shared" si="6"/>
        <v>0.92755509932418589</v>
      </c>
      <c r="AF29" s="101">
        <f t="shared" si="7"/>
        <v>0.83299999999999996</v>
      </c>
      <c r="AG29" s="102">
        <f t="shared" si="8"/>
        <v>0.77600000000000002</v>
      </c>
      <c r="AH29" s="102">
        <f t="shared" si="9"/>
        <v>0.83399999999999996</v>
      </c>
      <c r="AI29" s="100">
        <f t="shared" si="10"/>
        <v>0.77693157262905166</v>
      </c>
      <c r="AJ29" s="101">
        <f t="shared" si="11"/>
        <v>1.0724</v>
      </c>
      <c r="AK29" s="102">
        <f t="shared" si="12"/>
        <v>1.0275000000000001</v>
      </c>
      <c r="AL29" s="102">
        <f t="shared" si="13"/>
        <v>1.0688</v>
      </c>
      <c r="AM29" s="100">
        <f t="shared" si="14"/>
        <v>1.0240507273405446</v>
      </c>
      <c r="AN29" s="101">
        <f t="shared" si="15"/>
        <v>1.1854</v>
      </c>
      <c r="AO29" s="102">
        <f t="shared" si="16"/>
        <v>1.1572</v>
      </c>
      <c r="AP29" s="102">
        <f t="shared" si="17"/>
        <v>1.1762999999999999</v>
      </c>
      <c r="AQ29" s="100">
        <f t="shared" si="18"/>
        <v>1.1483164838872952</v>
      </c>
      <c r="AR29" s="103" t="s">
        <v>1</v>
      </c>
      <c r="AS29" s="103" t="s">
        <v>1</v>
      </c>
    </row>
    <row r="30" spans="1:45" ht="12.75" customHeight="1" x14ac:dyDescent="0.25">
      <c r="A30" s="80">
        <v>25</v>
      </c>
      <c r="B30" s="213" t="s">
        <v>128</v>
      </c>
      <c r="C30" s="214" t="s">
        <v>64</v>
      </c>
      <c r="D30" s="215" t="s">
        <v>56</v>
      </c>
      <c r="E30" s="216">
        <v>11733</v>
      </c>
      <c r="F30" s="213" t="s">
        <v>129</v>
      </c>
      <c r="G30" s="217" t="s">
        <v>130</v>
      </c>
      <c r="H30" s="218" t="s">
        <v>1</v>
      </c>
      <c r="I30" s="219" t="s">
        <v>2</v>
      </c>
      <c r="J30" s="88" t="str">
        <f t="shared" si="19"/>
        <v>18:10</v>
      </c>
      <c r="K30" s="220">
        <v>0.80648148148148147</v>
      </c>
      <c r="L30" s="221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0.82878559685075837</v>
      </c>
      <c r="M30" s="222">
        <f t="shared" si="1"/>
        <v>4.1055582806958778E-2</v>
      </c>
      <c r="N30" s="223">
        <f t="shared" si="2"/>
        <v>0.8928571428571429</v>
      </c>
      <c r="O30" s="224">
        <v>45065008</v>
      </c>
      <c r="P30" s="225">
        <v>1.0156000000000001</v>
      </c>
      <c r="Q30" s="226">
        <v>0.86370000000000002</v>
      </c>
      <c r="R30" s="226">
        <v>1.1149</v>
      </c>
      <c r="S30" s="226">
        <v>1.2424999999999999</v>
      </c>
      <c r="T30" s="227">
        <v>1.0042</v>
      </c>
      <c r="U30" s="116">
        <v>0.86839999999999995</v>
      </c>
      <c r="V30" s="116">
        <v>1.1021000000000001</v>
      </c>
      <c r="W30" s="116">
        <v>1.2130000000000001</v>
      </c>
      <c r="X30" s="97">
        <v>0.98160000000000003</v>
      </c>
      <c r="Y30" s="97">
        <v>0.82430000000000003</v>
      </c>
      <c r="Z30" s="97">
        <v>1.0821000000000001</v>
      </c>
      <c r="AA30" s="97">
        <v>1.2210000000000001</v>
      </c>
      <c r="AB30" s="98">
        <f t="shared" si="3"/>
        <v>1.0156000000000001</v>
      </c>
      <c r="AC30" s="99">
        <f t="shared" si="4"/>
        <v>0.98160000000000003</v>
      </c>
      <c r="AD30" s="99">
        <f t="shared" si="5"/>
        <v>1.0042</v>
      </c>
      <c r="AE30" s="100">
        <f t="shared" si="6"/>
        <v>0.9705816463174477</v>
      </c>
      <c r="AF30" s="101">
        <f t="shared" si="7"/>
        <v>0.86370000000000002</v>
      </c>
      <c r="AG30" s="102">
        <f t="shared" si="8"/>
        <v>0.82430000000000003</v>
      </c>
      <c r="AH30" s="102">
        <f t="shared" si="9"/>
        <v>0.86839999999999995</v>
      </c>
      <c r="AI30" s="100">
        <f t="shared" si="10"/>
        <v>0.82878559685075837</v>
      </c>
      <c r="AJ30" s="101">
        <f t="shared" si="11"/>
        <v>1.1149</v>
      </c>
      <c r="AK30" s="102">
        <f t="shared" si="12"/>
        <v>1.0821000000000001</v>
      </c>
      <c r="AL30" s="102">
        <f t="shared" si="13"/>
        <v>1.1021000000000001</v>
      </c>
      <c r="AM30" s="100">
        <f t="shared" si="14"/>
        <v>1.0696765718898558</v>
      </c>
      <c r="AN30" s="101">
        <f t="shared" si="15"/>
        <v>1.2424999999999999</v>
      </c>
      <c r="AO30" s="102">
        <f t="shared" si="16"/>
        <v>1.2210000000000001</v>
      </c>
      <c r="AP30" s="102">
        <f t="shared" si="17"/>
        <v>1.2130000000000001</v>
      </c>
      <c r="AQ30" s="100">
        <f t="shared" si="18"/>
        <v>1.1920104627766601</v>
      </c>
      <c r="AR30" s="104" t="s">
        <v>1</v>
      </c>
      <c r="AS30" s="104" t="s">
        <v>1</v>
      </c>
    </row>
    <row r="31" spans="1:45" s="140" customFormat="1" ht="13.7" customHeight="1" x14ac:dyDescent="0.2">
      <c r="A31" s="104">
        <v>26</v>
      </c>
      <c r="B31" s="141" t="s">
        <v>131</v>
      </c>
      <c r="C31" s="142" t="s">
        <v>55</v>
      </c>
      <c r="D31" s="143" t="s">
        <v>56</v>
      </c>
      <c r="E31" s="144">
        <v>7355</v>
      </c>
      <c r="F31" s="141" t="s">
        <v>132</v>
      </c>
      <c r="G31" s="145" t="s">
        <v>133</v>
      </c>
      <c r="H31" s="146" t="s">
        <v>2</v>
      </c>
      <c r="I31" s="228" t="s">
        <v>2</v>
      </c>
      <c r="J31" s="88" t="str">
        <f t="shared" si="19"/>
        <v>18:10</v>
      </c>
      <c r="K31" s="89">
        <v>0.81153935185185189</v>
      </c>
      <c r="L31" s="148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0.76329999999999998</v>
      </c>
      <c r="M31" s="91">
        <f t="shared" si="1"/>
        <v>4.1672292824074031E-2</v>
      </c>
      <c r="N31" s="149">
        <f t="shared" si="2"/>
        <v>0.9285714285714286</v>
      </c>
      <c r="O31" s="150">
        <v>91633451</v>
      </c>
      <c r="P31" s="165">
        <v>1.0082</v>
      </c>
      <c r="Q31" s="166">
        <v>0.82320000000000004</v>
      </c>
      <c r="R31" s="166">
        <v>1.1086</v>
      </c>
      <c r="S31" s="166">
        <v>1.2836000000000001</v>
      </c>
      <c r="T31" s="165">
        <v>1.0082</v>
      </c>
      <c r="U31" s="166">
        <v>0.82320000000000004</v>
      </c>
      <c r="V31" s="166">
        <v>1.1086</v>
      </c>
      <c r="W31" s="166">
        <v>1.2836000000000001</v>
      </c>
      <c r="X31" s="168">
        <v>0.95420000000000005</v>
      </c>
      <c r="Y31" s="168">
        <v>0.76329999999999998</v>
      </c>
      <c r="Z31" s="168">
        <v>1.0522</v>
      </c>
      <c r="AA31" s="168">
        <v>1.2444999999999999</v>
      </c>
      <c r="AB31" s="98">
        <f t="shared" si="3"/>
        <v>1.0082</v>
      </c>
      <c r="AC31" s="99">
        <f t="shared" si="4"/>
        <v>0.95420000000000005</v>
      </c>
      <c r="AD31" s="99">
        <f t="shared" si="5"/>
        <v>1.0082</v>
      </c>
      <c r="AE31" s="100">
        <f t="shared" si="6"/>
        <v>0.95420000000000005</v>
      </c>
      <c r="AF31" s="101">
        <f t="shared" si="7"/>
        <v>0.82320000000000004</v>
      </c>
      <c r="AG31" s="102">
        <f t="shared" si="8"/>
        <v>0.76329999999999998</v>
      </c>
      <c r="AH31" s="102">
        <f t="shared" si="9"/>
        <v>0.82320000000000004</v>
      </c>
      <c r="AI31" s="100">
        <f t="shared" si="10"/>
        <v>0.76329999999999998</v>
      </c>
      <c r="AJ31" s="101">
        <f t="shared" si="11"/>
        <v>1.1086</v>
      </c>
      <c r="AK31" s="102">
        <f t="shared" si="12"/>
        <v>1.0522</v>
      </c>
      <c r="AL31" s="102">
        <f t="shared" si="13"/>
        <v>1.1086</v>
      </c>
      <c r="AM31" s="100">
        <f t="shared" si="14"/>
        <v>1.0522</v>
      </c>
      <c r="AN31" s="101">
        <f t="shared" si="15"/>
        <v>1.2836000000000001</v>
      </c>
      <c r="AO31" s="102">
        <f t="shared" si="16"/>
        <v>1.2444999999999999</v>
      </c>
      <c r="AP31" s="102">
        <f t="shared" si="17"/>
        <v>1.2836000000000001</v>
      </c>
      <c r="AQ31" s="100">
        <f t="shared" si="18"/>
        <v>1.2444999999999999</v>
      </c>
      <c r="AR31" s="146" t="s">
        <v>2</v>
      </c>
      <c r="AS31" s="175" t="s">
        <v>1</v>
      </c>
    </row>
    <row r="32" spans="1:45" s="140" customFormat="1" ht="12.75" customHeight="1" x14ac:dyDescent="0.25">
      <c r="A32" s="104">
        <v>27</v>
      </c>
      <c r="B32" s="141" t="s">
        <v>134</v>
      </c>
      <c r="C32" s="142" t="s">
        <v>55</v>
      </c>
      <c r="D32" s="143" t="s">
        <v>56</v>
      </c>
      <c r="E32" s="144">
        <v>174</v>
      </c>
      <c r="F32" s="141" t="s">
        <v>85</v>
      </c>
      <c r="G32" s="145" t="s">
        <v>135</v>
      </c>
      <c r="H32" s="146" t="s">
        <v>2</v>
      </c>
      <c r="I32" s="147" t="s">
        <v>2</v>
      </c>
      <c r="J32" s="88" t="str">
        <f t="shared" si="19"/>
        <v>18:10</v>
      </c>
      <c r="K32" s="112">
        <v>0.81118055555555557</v>
      </c>
      <c r="L32" s="148">
        <f>IF($E$3="lite",IF(AND(H32="nei",I32="ja"),AF32,IF(AND(H32="nei",I32="nei"),AG32,IF(AND(H32="ja",I32="ja"),AH32,AI32))), IF($E$3="middels",IF(AND(H32="nei",I32="ja"),AJ32,IF(AND(H32="nei",I32="nei"),AK32,IF(AND(H32="ja",I32="ja"),AL32,AM32))), IF($E$3="mye",IF(AND(H32="nei",I32="ja"),AN32,IF(AND(H32="nei",I32="nei"),AO32,IF(AND(H32="ja",I32="ja"),AP32,AQ32))))))</f>
        <v>0.79790000000000005</v>
      </c>
      <c r="M32" s="91">
        <f t="shared" si="1"/>
        <v>4.3274993055555502E-2</v>
      </c>
      <c r="N32" s="149">
        <f t="shared" si="2"/>
        <v>0.9642857142857143</v>
      </c>
      <c r="O32" s="229">
        <v>92804000</v>
      </c>
      <c r="P32" s="114">
        <v>1.0174000000000001</v>
      </c>
      <c r="Q32" s="115">
        <v>0.88900000000000001</v>
      </c>
      <c r="R32" s="115">
        <v>1.1095999999999999</v>
      </c>
      <c r="S32" s="115">
        <v>1.2532000000000001</v>
      </c>
      <c r="T32" s="116">
        <v>0.97360000000000002</v>
      </c>
      <c r="U32" s="116">
        <v>0.8841</v>
      </c>
      <c r="V32" s="116">
        <v>1.0620000000000001</v>
      </c>
      <c r="W32" s="116">
        <v>1.1698</v>
      </c>
      <c r="X32" s="151">
        <v>0.94569999999999999</v>
      </c>
      <c r="Y32" s="151">
        <v>0.79790000000000005</v>
      </c>
      <c r="Z32" s="151">
        <v>1.0446</v>
      </c>
      <c r="AA32" s="151">
        <v>1.1926000000000001</v>
      </c>
      <c r="AB32" s="98">
        <f t="shared" si="3"/>
        <v>1.0174000000000001</v>
      </c>
      <c r="AC32" s="99">
        <f t="shared" si="4"/>
        <v>0.94569999999999999</v>
      </c>
      <c r="AD32" s="99">
        <f t="shared" si="5"/>
        <v>0.97360000000000002</v>
      </c>
      <c r="AE32" s="100">
        <f t="shared" si="6"/>
        <v>0.90498675054059363</v>
      </c>
      <c r="AF32" s="101">
        <f t="shared" si="7"/>
        <v>0.88900000000000001</v>
      </c>
      <c r="AG32" s="102">
        <f t="shared" si="8"/>
        <v>0.79790000000000005</v>
      </c>
      <c r="AH32" s="102">
        <f t="shared" si="9"/>
        <v>0.8841</v>
      </c>
      <c r="AI32" s="100">
        <f t="shared" si="10"/>
        <v>0.79350212598425196</v>
      </c>
      <c r="AJ32" s="101">
        <f t="shared" si="11"/>
        <v>1.1095999999999999</v>
      </c>
      <c r="AK32" s="102">
        <f t="shared" si="12"/>
        <v>1.0446</v>
      </c>
      <c r="AL32" s="102">
        <f t="shared" si="13"/>
        <v>1.0620000000000001</v>
      </c>
      <c r="AM32" s="100">
        <f t="shared" si="14"/>
        <v>0.99978839221341032</v>
      </c>
      <c r="AN32" s="101">
        <f t="shared" si="15"/>
        <v>1.2532000000000001</v>
      </c>
      <c r="AO32" s="102">
        <f t="shared" si="16"/>
        <v>1.1926000000000001</v>
      </c>
      <c r="AP32" s="102">
        <f t="shared" si="17"/>
        <v>1.1698</v>
      </c>
      <c r="AQ32" s="100">
        <f t="shared" si="18"/>
        <v>1.1132329077561443</v>
      </c>
      <c r="AR32" s="146" t="s">
        <v>2</v>
      </c>
      <c r="AS32" s="146" t="s">
        <v>1</v>
      </c>
    </row>
    <row r="33" spans="1:46" s="79" customFormat="1" ht="12.75" customHeight="1" x14ac:dyDescent="0.2">
      <c r="A33" s="80">
        <v>28</v>
      </c>
      <c r="B33" s="159" t="s">
        <v>136</v>
      </c>
      <c r="C33" s="160" t="s">
        <v>60</v>
      </c>
      <c r="D33" s="161" t="s">
        <v>56</v>
      </c>
      <c r="E33" s="160">
        <v>14069</v>
      </c>
      <c r="F33" s="230" t="s">
        <v>137</v>
      </c>
      <c r="G33" s="85" t="s">
        <v>138</v>
      </c>
      <c r="H33" s="103" t="s">
        <v>1</v>
      </c>
      <c r="I33" s="163" t="s">
        <v>2</v>
      </c>
      <c r="J33" s="88" t="str">
        <f t="shared" si="19"/>
        <v>18:00</v>
      </c>
      <c r="K33" s="231" t="s">
        <v>139</v>
      </c>
      <c r="L33" s="148">
        <f>IF($E$3="lite",IF(AND(H33="nei",I33="ja"),AF33,IF(AND(H33="nei",I33="nei"),AG33,IF(AND(H33="ja",I33="ja"),AH33,AI33))), IF($E$3="middels",IF(AND(H33="nei",I33="ja"),AJ33,IF(AND(H33="nei",I33="nei"),AK33,IF(AND(H33="ja",I33="ja"),AL33,AM33))), IF($E$3="mye",IF(AND(H33="nei",I33="ja"),AN33,IF(AND(H33="nei",I33="nei"),AO33,IF(AND(H33="ja",I33="ja"),AP33,AQ33))))))</f>
        <v>0.65281074161680808</v>
      </c>
      <c r="M33" s="231" t="s">
        <v>139</v>
      </c>
      <c r="N33" s="149">
        <f t="shared" si="2"/>
        <v>1</v>
      </c>
      <c r="O33" s="188">
        <v>90122776</v>
      </c>
      <c r="P33" s="232">
        <v>0.85780000000000001</v>
      </c>
      <c r="Q33" s="233">
        <v>0.71870000000000001</v>
      </c>
      <c r="R33" s="233">
        <v>0.94320000000000004</v>
      </c>
      <c r="S33" s="233">
        <v>1.0579000000000001</v>
      </c>
      <c r="T33" s="234">
        <v>0.83530000000000004</v>
      </c>
      <c r="U33" s="116">
        <v>0.71389999999999998</v>
      </c>
      <c r="V33" s="116">
        <v>0.91990000000000005</v>
      </c>
      <c r="W33" s="235">
        <f>V33*1.12161</f>
        <v>1.0317690390000001</v>
      </c>
      <c r="X33" s="151">
        <v>0.8095</v>
      </c>
      <c r="Y33" s="151">
        <v>0.65720000000000001</v>
      </c>
      <c r="Z33" s="151">
        <v>0.89049999999999996</v>
      </c>
      <c r="AA33" s="151">
        <v>1.0223</v>
      </c>
      <c r="AB33" s="98">
        <f t="shared" si="3"/>
        <v>0.85780000000000001</v>
      </c>
      <c r="AC33" s="99">
        <f t="shared" si="4"/>
        <v>0.8095</v>
      </c>
      <c r="AD33" s="99">
        <f t="shared" si="5"/>
        <v>0.83530000000000004</v>
      </c>
      <c r="AE33" s="100">
        <f t="shared" si="6"/>
        <v>0.78826690370715791</v>
      </c>
      <c r="AF33" s="101">
        <f t="shared" si="7"/>
        <v>0.71870000000000001</v>
      </c>
      <c r="AG33" s="102">
        <f t="shared" si="8"/>
        <v>0.65720000000000001</v>
      </c>
      <c r="AH33" s="102">
        <f t="shared" si="9"/>
        <v>0.71389999999999998</v>
      </c>
      <c r="AI33" s="100">
        <f t="shared" si="10"/>
        <v>0.65281074161680808</v>
      </c>
      <c r="AJ33" s="101">
        <f t="shared" si="11"/>
        <v>0.94320000000000004</v>
      </c>
      <c r="AK33" s="102">
        <f t="shared" si="12"/>
        <v>0.89049999999999996</v>
      </c>
      <c r="AL33" s="102">
        <f t="shared" si="13"/>
        <v>0.91990000000000005</v>
      </c>
      <c r="AM33" s="100">
        <f t="shared" si="14"/>
        <v>0.86850185538592017</v>
      </c>
      <c r="AN33" s="101">
        <f t="shared" si="15"/>
        <v>1.0579000000000001</v>
      </c>
      <c r="AO33" s="102">
        <f t="shared" si="16"/>
        <v>1.0223</v>
      </c>
      <c r="AP33" s="102">
        <f t="shared" si="17"/>
        <v>1.0317690390000001</v>
      </c>
      <c r="AQ33" s="236">
        <f t="shared" si="18"/>
        <v>0.99704838696445786</v>
      </c>
      <c r="AR33" s="103" t="s">
        <v>1</v>
      </c>
      <c r="AS33" s="103" t="s">
        <v>2</v>
      </c>
    </row>
    <row r="34" spans="1:46" s="239" customFormat="1" ht="12.75" customHeight="1" x14ac:dyDescent="0.2">
      <c r="A34" s="10"/>
      <c r="B34" s="17"/>
      <c r="C34" s="10"/>
      <c r="D34" s="9"/>
      <c r="E34" s="237"/>
      <c r="F34" s="17"/>
      <c r="G34" s="17"/>
      <c r="H34" s="9"/>
      <c r="I34" s="9"/>
      <c r="J34" s="10"/>
      <c r="K34" s="238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239" customFormat="1" ht="12.75" customHeight="1" x14ac:dyDescent="0.2">
      <c r="A35" s="10"/>
      <c r="B35" s="17"/>
      <c r="C35" s="10"/>
      <c r="D35" s="9"/>
      <c r="E35" s="10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39" customFormat="1" ht="12.75" customHeight="1" x14ac:dyDescent="0.2">
      <c r="A36" s="10"/>
      <c r="B36" s="17"/>
      <c r="C36" s="10"/>
      <c r="D36" s="9"/>
      <c r="E36" s="10"/>
      <c r="F36" s="17" t="s">
        <v>140</v>
      </c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39" customFormat="1" ht="12.75" customHeight="1" x14ac:dyDescent="0.2">
      <c r="A37" s="10"/>
      <c r="B37" s="17"/>
      <c r="C37" s="10"/>
      <c r="D37" s="9"/>
      <c r="E37" s="10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39" customFormat="1" ht="12.75" customHeight="1" x14ac:dyDescent="0.2">
      <c r="A38" s="10"/>
      <c r="B38" s="17"/>
      <c r="C38" s="10"/>
      <c r="D38" s="9"/>
      <c r="E38" s="10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39" customFormat="1" ht="12.75" customHeight="1" x14ac:dyDescent="0.2">
      <c r="A39" s="10"/>
      <c r="B39" s="17"/>
      <c r="C39" s="10"/>
      <c r="D39" s="9"/>
      <c r="E39" s="10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39" customFormat="1" ht="12.75" customHeight="1" x14ac:dyDescent="0.2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39" customFormat="1" ht="12.75" customHeight="1" x14ac:dyDescent="0.2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39" customFormat="1" ht="12.75" customHeight="1" x14ac:dyDescent="0.2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39" customFormat="1" ht="12.75" customHeight="1" x14ac:dyDescent="0.2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39" customFormat="1" ht="12.75" customHeight="1" x14ac:dyDescent="0.2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39" customFormat="1" ht="12.75" customHeight="1" x14ac:dyDescent="0.2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39" customFormat="1" ht="12.75" customHeight="1" x14ac:dyDescent="0.2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39" customFormat="1" ht="12.75" customHeight="1" x14ac:dyDescent="0.2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39" customFormat="1" ht="12.75" customHeight="1" x14ac:dyDescent="0.2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39" customFormat="1" ht="12.75" customHeight="1" x14ac:dyDescent="0.2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39" customFormat="1" ht="12.75" customHeight="1" x14ac:dyDescent="0.2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39" customFormat="1" ht="12.75" customHeight="1" x14ac:dyDescent="0.2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39" customFormat="1" ht="12.75" customHeight="1" x14ac:dyDescent="0.2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39" customFormat="1" ht="12.75" customHeight="1" x14ac:dyDescent="0.2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39" customFormat="1" ht="12.75" customHeight="1" x14ac:dyDescent="0.2">
      <c r="A54" s="10"/>
      <c r="B54" s="17"/>
      <c r="C54" s="10"/>
      <c r="D54" s="9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39" customFormat="1" ht="12.75" customHeight="1" x14ac:dyDescent="0.2">
      <c r="A55" s="10"/>
      <c r="B55" s="17"/>
      <c r="C55" s="10"/>
      <c r="D55" s="9"/>
      <c r="E55" s="10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39" customFormat="1" ht="12.75" customHeight="1" x14ac:dyDescent="0.2">
      <c r="A56" s="10"/>
      <c r="B56" s="17"/>
      <c r="C56" s="10"/>
      <c r="D56" s="9"/>
      <c r="E56" s="10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39" customFormat="1" ht="12.75" customHeight="1" x14ac:dyDescent="0.2">
      <c r="A57" s="10"/>
      <c r="B57" s="17"/>
      <c r="C57" s="10"/>
      <c r="D57" s="9"/>
      <c r="E57" s="10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39" customFormat="1" ht="12.75" customHeight="1" x14ac:dyDescent="0.2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39" customFormat="1" ht="12.75" customHeight="1" x14ac:dyDescent="0.2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39" customFormat="1" ht="12.75" customHeight="1" x14ac:dyDescent="0.2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39" customFormat="1" ht="12.75" customHeight="1" x14ac:dyDescent="0.2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39" customFormat="1" ht="12.75" customHeight="1" x14ac:dyDescent="0.2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39" customFormat="1" ht="12.75" customHeight="1" x14ac:dyDescent="0.2">
      <c r="A63" s="10"/>
      <c r="B63" s="17"/>
      <c r="C63" s="10"/>
      <c r="D63" s="9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39" customFormat="1" ht="12.75" customHeight="1" x14ac:dyDescent="0.2">
      <c r="A64" s="10"/>
      <c r="B64" s="17"/>
      <c r="C64" s="10"/>
      <c r="D64" s="9"/>
      <c r="E64" s="10"/>
      <c r="F64" s="17"/>
      <c r="G64" s="17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39" customFormat="1" ht="12.75" customHeight="1" x14ac:dyDescent="0.2">
      <c r="A65" s="10"/>
      <c r="B65" s="17"/>
      <c r="C65" s="10"/>
      <c r="D65" s="9"/>
      <c r="E65" s="10"/>
      <c r="F65" s="17"/>
      <c r="G65" s="17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39" customFormat="1" ht="12.75" customHeight="1" x14ac:dyDescent="0.2">
      <c r="A66" s="10"/>
      <c r="B66" s="17"/>
      <c r="C66" s="10"/>
      <c r="D66" s="9"/>
      <c r="E66" s="10"/>
      <c r="F66" s="17"/>
      <c r="G66" s="17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39" customFormat="1" ht="12.75" customHeight="1" x14ac:dyDescent="0.2">
      <c r="A67" s="10"/>
      <c r="B67" s="17"/>
      <c r="C67" s="10"/>
      <c r="D67" s="9"/>
      <c r="E67" s="10"/>
      <c r="F67" s="17"/>
      <c r="G67" s="17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39" customFormat="1" ht="12.75" customHeight="1" x14ac:dyDescent="0.2">
      <c r="A68" s="10"/>
      <c r="B68" s="17"/>
      <c r="C68" s="10"/>
      <c r="D68" s="9"/>
      <c r="E68" s="10"/>
      <c r="F68" s="17"/>
      <c r="G68" s="17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39" customFormat="1" ht="12.75" customHeight="1" x14ac:dyDescent="0.2">
      <c r="A69" s="10"/>
      <c r="B69" s="17"/>
      <c r="C69" s="10"/>
      <c r="D69" s="9"/>
      <c r="E69" s="10"/>
      <c r="F69" s="17"/>
      <c r="G69" s="17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39" customFormat="1" ht="12.75" customHeight="1" x14ac:dyDescent="0.2">
      <c r="A70" s="10"/>
      <c r="B70" s="17"/>
      <c r="C70" s="10"/>
      <c r="D70" s="9"/>
      <c r="E70" s="10"/>
      <c r="F70" s="17"/>
      <c r="G70" s="17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39" customFormat="1" ht="12.75" customHeight="1" x14ac:dyDescent="0.2">
      <c r="A71" s="10"/>
      <c r="B71" s="17"/>
      <c r="C71" s="10"/>
      <c r="D71" s="9"/>
      <c r="E71" s="10"/>
      <c r="F71" s="17"/>
      <c r="G71" s="17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39" customFormat="1" ht="12.75" customHeight="1" x14ac:dyDescent="0.2">
      <c r="A72" s="10"/>
      <c r="B72" s="17"/>
      <c r="C72" s="10"/>
      <c r="D72" s="10"/>
      <c r="E72" s="10"/>
      <c r="F72" s="17"/>
      <c r="G72" s="17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39" customFormat="1" ht="12.75" x14ac:dyDescent="0.2">
      <c r="A73" s="10"/>
      <c r="B73" s="17"/>
      <c r="C73" s="10"/>
      <c r="D73" s="10"/>
      <c r="E73" s="10"/>
      <c r="F73" s="10"/>
      <c r="G73" s="10"/>
      <c r="H73" s="9"/>
      <c r="I73" s="9"/>
      <c r="J73" s="10"/>
      <c r="K73" s="10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39" customFormat="1" ht="12.75" x14ac:dyDescent="0.2">
      <c r="A74" s="10"/>
      <c r="B74" s="17"/>
      <c r="C74" s="10"/>
      <c r="D74" s="10"/>
      <c r="E74" s="10"/>
      <c r="F74" s="10"/>
      <c r="G74" s="10"/>
      <c r="H74" s="9"/>
      <c r="I74" s="9"/>
      <c r="J74" s="10"/>
      <c r="K74" s="10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39" customFormat="1" ht="12.75" x14ac:dyDescent="0.2">
      <c r="A75" s="10"/>
      <c r="B75" s="17"/>
      <c r="C75" s="10"/>
      <c r="D75" s="10"/>
      <c r="E75" s="10"/>
      <c r="F75" s="10"/>
      <c r="G75" s="10"/>
      <c r="H75" s="9"/>
      <c r="I75" s="9"/>
      <c r="J75" s="10"/>
      <c r="K75" s="10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39" customFormat="1" ht="12.75" x14ac:dyDescent="0.2">
      <c r="A76" s="10"/>
      <c r="B76" s="17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39" customFormat="1" ht="12.75" x14ac:dyDescent="0.2">
      <c r="A77" s="10"/>
      <c r="B77" s="17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39" customFormat="1" ht="12.75" x14ac:dyDescent="0.2">
      <c r="A78" s="10"/>
      <c r="B78" s="17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39" customFormat="1" ht="12.75" x14ac:dyDescent="0.2">
      <c r="A79" s="10"/>
      <c r="B79" s="17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39" customFormat="1" ht="12.75" x14ac:dyDescent="0.2">
      <c r="A80" s="10"/>
      <c r="B80" s="17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39" customFormat="1" ht="12.75" x14ac:dyDescent="0.2">
      <c r="A81" s="10"/>
      <c r="B81" s="17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39" customFormat="1" ht="12.75" x14ac:dyDescent="0.2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39" customFormat="1" ht="12.75" x14ac:dyDescent="0.2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39" customFormat="1" ht="12.75" x14ac:dyDescent="0.2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39" customFormat="1" ht="12.75" x14ac:dyDescent="0.2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39" customFormat="1" ht="12.75" x14ac:dyDescent="0.2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39" customFormat="1" ht="12.75" x14ac:dyDescent="0.2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39" customFormat="1" ht="12.75" x14ac:dyDescent="0.2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39" customFormat="1" ht="12.75" x14ac:dyDescent="0.2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39" customFormat="1" ht="12.75" x14ac:dyDescent="0.2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39" customFormat="1" ht="12.75" x14ac:dyDescent="0.2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39" customFormat="1" ht="12.75" x14ac:dyDescent="0.2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39" customFormat="1" ht="12.75" x14ac:dyDescent="0.2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39" customFormat="1" ht="12.75" x14ac:dyDescent="0.2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39" customFormat="1" ht="12.75" x14ac:dyDescent="0.2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39" customFormat="1" ht="12.75" x14ac:dyDescent="0.2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39" customFormat="1" ht="12.75" x14ac:dyDescent="0.2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39" customFormat="1" ht="12.75" x14ac:dyDescent="0.2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39" customFormat="1" ht="12.75" x14ac:dyDescent="0.2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39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39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39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39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39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39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39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39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39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39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39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39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39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39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39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39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39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39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39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39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39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39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39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39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39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39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39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39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39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39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39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39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39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39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39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39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39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39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39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39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39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39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39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39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39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39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39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39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39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39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39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39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39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39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39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39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39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39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39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39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39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39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39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39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39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39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39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39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39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39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39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39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39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39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39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39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39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39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39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39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39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39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39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39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39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39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39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39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39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39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39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39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39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39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39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39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39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39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39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39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39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39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39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39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39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39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39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39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39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39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39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39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39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39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39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39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39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39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39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39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39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39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39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39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39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39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39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39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39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39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39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39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39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39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39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39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39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39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39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39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39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39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39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39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39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39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39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39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39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39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39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39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39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39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39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39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39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39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39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39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39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39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39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39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39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39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39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39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39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39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39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39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39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39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39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39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39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39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39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39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39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39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39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39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39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39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39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39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39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39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39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39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39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39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39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39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39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39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39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39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39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39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39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39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39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39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39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39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39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39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39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39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39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39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39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39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39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39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39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39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39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39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39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39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39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39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39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39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39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39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39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39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39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39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39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39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39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39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39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39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39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39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39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39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39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39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39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39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39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39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39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39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39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39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39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39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39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39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39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39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39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39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39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39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39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39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39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39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39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39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39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39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39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39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39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39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39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39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39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39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39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39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39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39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39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39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39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39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39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39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39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39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39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39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39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39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39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39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39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39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39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39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39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39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39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39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39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39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39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39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39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39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39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39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39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39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39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39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39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39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39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39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39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39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39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39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39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39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39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39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39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39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39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39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39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39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39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39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39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39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39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39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39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39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39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39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39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39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39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39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39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39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39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39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39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39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39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39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39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39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39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39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39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39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39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39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39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39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39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39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39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39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39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39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39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39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39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39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39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39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39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39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39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39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39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39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39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39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39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39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39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39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39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39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39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39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39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39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39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39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39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39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39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39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39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39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39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39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39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39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39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39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39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39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39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39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39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39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39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39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39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39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39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39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39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39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39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39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39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39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39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39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39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39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39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39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39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39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39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39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39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39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39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39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39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39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39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39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39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39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39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39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39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39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39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39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39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39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39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39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39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39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39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39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39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39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39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39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39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39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39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39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39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39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39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39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39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39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39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39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39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39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39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39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39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39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39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39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39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39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39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39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39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39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39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39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39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39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39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39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39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39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39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39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39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39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39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39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39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39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39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39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39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39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39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39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39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39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39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39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39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39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39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39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39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39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39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39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39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39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39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39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39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39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39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39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39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39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39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39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39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39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39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39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39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39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39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39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39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39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39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39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39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39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39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39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39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39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39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39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39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39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39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39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39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39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39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39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39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39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39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39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39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39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39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39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39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39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39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39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39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39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39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39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39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39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39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39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39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39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39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39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39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39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39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39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39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39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39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39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39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39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39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39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39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39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39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39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39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39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39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39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39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39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39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39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39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39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39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39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39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39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39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39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39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39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39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39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39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39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39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39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39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39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39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39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39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39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39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39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39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39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39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39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39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39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39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39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39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39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39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39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39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39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39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39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39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39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39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39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39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39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39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39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39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39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39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39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39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39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39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39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39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39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39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39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39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39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39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39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39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39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39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39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39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39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39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39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39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39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39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39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39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39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39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39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39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39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39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39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39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39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39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39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39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39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39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39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39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39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39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39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39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39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39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39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39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39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39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39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39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39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39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39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39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39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39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39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39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39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39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39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39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39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39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39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39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39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39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39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39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39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39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39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39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39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39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39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39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39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39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39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39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39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39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39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39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39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39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39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39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39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39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39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39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39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39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39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39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39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39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39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39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39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39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39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39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39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39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39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39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39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39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39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39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39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39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39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39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39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39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39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39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39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39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39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39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39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39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39" customFormat="1" ht="12.75" x14ac:dyDescent="0.2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39" customFormat="1" ht="12.75" x14ac:dyDescent="0.2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39" customFormat="1" ht="12.75" x14ac:dyDescent="0.2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39" customFormat="1" ht="12.75" x14ac:dyDescent="0.2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39" customFormat="1" ht="12.75" x14ac:dyDescent="0.2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39" customFormat="1" ht="12.75" x14ac:dyDescent="0.2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39" customFormat="1" ht="12.75" x14ac:dyDescent="0.2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39" customFormat="1" ht="12.75" x14ac:dyDescent="0.2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39" customFormat="1" ht="12.75" x14ac:dyDescent="0.2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39" customFormat="1" ht="12.75" x14ac:dyDescent="0.2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39" customFormat="1" ht="12.75" x14ac:dyDescent="0.2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39" customFormat="1" ht="12.75" x14ac:dyDescent="0.2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39" customFormat="1" ht="12.75" x14ac:dyDescent="0.2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39" customFormat="1" ht="12.75" x14ac:dyDescent="0.2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39" customFormat="1" ht="12.75" x14ac:dyDescent="0.2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39" customFormat="1" ht="12.75" x14ac:dyDescent="0.2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39" customFormat="1" ht="12.75" x14ac:dyDescent="0.2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39" customFormat="1" ht="12.75" x14ac:dyDescent="0.2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39" customFormat="1" ht="12.75" x14ac:dyDescent="0.2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39" customFormat="1" ht="12.75" x14ac:dyDescent="0.2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39" customFormat="1" ht="12.75" x14ac:dyDescent="0.2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39" customFormat="1" ht="12.75" x14ac:dyDescent="0.2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39" customFormat="1" ht="12.75" x14ac:dyDescent="0.2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39" customFormat="1" ht="12.75" x14ac:dyDescent="0.2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39" customFormat="1" ht="12.75" x14ac:dyDescent="0.2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39" customFormat="1" ht="12.75" x14ac:dyDescent="0.2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39" customFormat="1" ht="12.75" x14ac:dyDescent="0.2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39" customFormat="1" ht="12.75" x14ac:dyDescent="0.2">
      <c r="A926" s="10"/>
      <c r="B926" s="17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39" customFormat="1" ht="12.75" x14ac:dyDescent="0.2">
      <c r="A927" s="10"/>
      <c r="B927" s="17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239" customFormat="1" ht="12.75" x14ac:dyDescent="0.2">
      <c r="A928" s="10"/>
      <c r="B928" s="17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239" customFormat="1" ht="12.75" x14ac:dyDescent="0.2">
      <c r="A929" s="10"/>
      <c r="B929" s="17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239" customFormat="1" ht="12.75" x14ac:dyDescent="0.2">
      <c r="A930" s="10"/>
      <c r="B930" s="17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239" customFormat="1" ht="12.75" x14ac:dyDescent="0.2">
      <c r="A931" s="10"/>
      <c r="B931" s="17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239" customFormat="1" ht="12.75" x14ac:dyDescent="0.2">
      <c r="A932" s="10"/>
      <c r="B932" s="17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239" customFormat="1" ht="12.75" x14ac:dyDescent="0.2">
      <c r="A933" s="10"/>
      <c r="B933" s="17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239" customFormat="1" ht="12.75" x14ac:dyDescent="0.2">
      <c r="A934" s="10"/>
      <c r="B934" s="17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239" customFormat="1" ht="12.75" x14ac:dyDescent="0.2">
      <c r="A935" s="10"/>
      <c r="B935" s="17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239" customFormat="1" ht="12.75" x14ac:dyDescent="0.2">
      <c r="A936" s="10"/>
      <c r="B936" s="17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239" customFormat="1" ht="12.75" x14ac:dyDescent="0.2">
      <c r="A937" s="10"/>
      <c r="B937" s="17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  <row r="938" spans="1:46" s="239" customFormat="1" ht="12.75" x14ac:dyDescent="0.2">
      <c r="A938" s="10"/>
      <c r="B938" s="17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T938"/>
    </row>
    <row r="939" spans="1:46" s="239" customFormat="1" ht="12.75" x14ac:dyDescent="0.2">
      <c r="A939" s="10"/>
      <c r="B939" s="17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T939"/>
    </row>
    <row r="940" spans="1:46" s="239" customFormat="1" ht="12.75" x14ac:dyDescent="0.2">
      <c r="A940" s="10"/>
      <c r="B940" s="17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T940"/>
    </row>
    <row r="941" spans="1:46" s="239" customFormat="1" ht="12.75" x14ac:dyDescent="0.2">
      <c r="A941" s="10"/>
      <c r="B941" s="17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T941"/>
    </row>
    <row r="942" spans="1:46" s="239" customFormat="1" ht="12.75" x14ac:dyDescent="0.2">
      <c r="A942" s="10"/>
      <c r="B942" s="17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T942"/>
    </row>
    <row r="943" spans="1:46" s="239" customFormat="1" ht="12.75" x14ac:dyDescent="0.2">
      <c r="A943" s="10"/>
      <c r="B943" s="17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T943"/>
    </row>
    <row r="944" spans="1:46" s="239" customFormat="1" ht="15" customHeight="1" x14ac:dyDescent="0.2">
      <c r="A944" s="10"/>
      <c r="B944" s="10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T944"/>
    </row>
    <row r="945" spans="1:46" s="239" customFormat="1" ht="15" customHeight="1" x14ac:dyDescent="0.2">
      <c r="A945" s="10"/>
      <c r="B945" s="10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T945"/>
    </row>
  </sheetData>
  <autoFilter ref="A5:AS33" xr:uid="{63CC3BBF-B5BE-41AA-970B-20BF7157863F}">
    <sortState xmlns:xlrd2="http://schemas.microsoft.com/office/spreadsheetml/2017/richdata2" ref="A6:AS33">
      <sortCondition ref="M5:M33"/>
    </sortState>
  </autoFilter>
  <mergeCells count="4">
    <mergeCell ref="AF3:AI3"/>
    <mergeCell ref="AJ3:AM3"/>
    <mergeCell ref="AN3:AQ3"/>
    <mergeCell ref="D4:E4"/>
  </mergeCells>
  <conditionalFormatting sqref="H10:I10 H33:I33 H6:I8">
    <cfRule type="expression" dxfId="20" priority="21">
      <formula>H6&lt;&gt;AR6</formula>
    </cfRule>
  </conditionalFormatting>
  <conditionalFormatting sqref="H13:I13">
    <cfRule type="expression" dxfId="19" priority="20">
      <formula>H13&lt;&gt;AR13</formula>
    </cfRule>
  </conditionalFormatting>
  <conditionalFormatting sqref="H14:I14">
    <cfRule type="expression" dxfId="18" priority="19">
      <formula>H14&lt;&gt;AR14</formula>
    </cfRule>
  </conditionalFormatting>
  <conditionalFormatting sqref="H15:I15">
    <cfRule type="expression" dxfId="17" priority="18">
      <formula>H15&lt;&gt;AR15</formula>
    </cfRule>
  </conditionalFormatting>
  <conditionalFormatting sqref="H17:I17">
    <cfRule type="expression" dxfId="16" priority="17">
      <formula>H17&lt;&gt;AR17</formula>
    </cfRule>
  </conditionalFormatting>
  <conditionalFormatting sqref="H18:I18">
    <cfRule type="expression" dxfId="15" priority="16">
      <formula>H18&lt;&gt;AR18</formula>
    </cfRule>
  </conditionalFormatting>
  <conditionalFormatting sqref="H21:I21">
    <cfRule type="expression" dxfId="14" priority="15">
      <formula>H21&lt;&gt;AR21</formula>
    </cfRule>
  </conditionalFormatting>
  <conditionalFormatting sqref="H24:I24">
    <cfRule type="expression" dxfId="13" priority="14">
      <formula>H24&lt;&gt;AR24</formula>
    </cfRule>
  </conditionalFormatting>
  <conditionalFormatting sqref="H26:I26">
    <cfRule type="expression" dxfId="12" priority="13">
      <formula>H26&lt;&gt;AR26</formula>
    </cfRule>
  </conditionalFormatting>
  <conditionalFormatting sqref="H27:I27">
    <cfRule type="expression" dxfId="11" priority="12">
      <formula>H27&lt;&gt;AR27</formula>
    </cfRule>
  </conditionalFormatting>
  <conditionalFormatting sqref="H9:I9">
    <cfRule type="expression" dxfId="10" priority="11">
      <formula>H9&lt;&gt;AR9</formula>
    </cfRule>
  </conditionalFormatting>
  <conditionalFormatting sqref="H11:I11">
    <cfRule type="expression" dxfId="9" priority="10">
      <formula>H11&lt;&gt;AR11</formula>
    </cfRule>
  </conditionalFormatting>
  <conditionalFormatting sqref="H16:I16">
    <cfRule type="expression" dxfId="8" priority="9">
      <formula>H16&lt;&gt;AR16</formula>
    </cfRule>
  </conditionalFormatting>
  <conditionalFormatting sqref="H28:I28">
    <cfRule type="expression" dxfId="7" priority="8">
      <formula>H28&lt;&gt;AR28</formula>
    </cfRule>
  </conditionalFormatting>
  <conditionalFormatting sqref="H30:I30">
    <cfRule type="expression" dxfId="6" priority="7">
      <formula>H30&lt;&gt;AR30</formula>
    </cfRule>
  </conditionalFormatting>
  <conditionalFormatting sqref="H32:I32">
    <cfRule type="expression" dxfId="5" priority="6">
      <formula>H32&lt;&gt;AR32</formula>
    </cfRule>
  </conditionalFormatting>
  <conditionalFormatting sqref="H25:I25">
    <cfRule type="expression" dxfId="4" priority="5">
      <formula>H25&lt;&gt;AR25</formula>
    </cfRule>
  </conditionalFormatting>
  <conditionalFormatting sqref="H29:I29">
    <cfRule type="expression" dxfId="3" priority="4">
      <formula>H29&lt;&gt;AR29</formula>
    </cfRule>
  </conditionalFormatting>
  <conditionalFormatting sqref="H20:I20">
    <cfRule type="expression" dxfId="2" priority="3">
      <formula>H20&lt;&gt;AR20</formula>
    </cfRule>
  </conditionalFormatting>
  <conditionalFormatting sqref="H22:I22">
    <cfRule type="expression" dxfId="1" priority="2">
      <formula>H22&lt;&gt;AR22</formula>
    </cfRule>
  </conditionalFormatting>
  <conditionalFormatting sqref="H31:I31">
    <cfRule type="expression" dxfId="0" priority="1">
      <formula>H31&lt;&gt;AR31</formula>
    </cfRule>
  </conditionalFormatting>
  <dataValidations count="2">
    <dataValidation type="list" allowBlank="1" showInputMessage="1" prompt="Click and enter a value from range '2016'!AC2:AE2" sqref="E3" xr:uid="{BB756649-EA0A-4EA0-AF3D-F69368CEC750}">
      <formula1>$AF$2:$AH$2</formula1>
    </dataValidation>
    <dataValidation type="list" allowBlank="1" sqref="H20:I22 AR6:AS11 H6:I11 AR30:AS33 H24:I33 AR20:AS22 AR24:AS28 H13:I18 AR13:AS18" xr:uid="{DB06F87D-5357-4441-95BB-9DE06ECD00E4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02E7-31C9-4ACC-817D-2A17C22C615C}">
  <dimension ref="A1:AE862"/>
  <sheetViews>
    <sheetView tabSelected="1" zoomScale="80" zoomScaleNormal="80" workbookViewId="0">
      <selection activeCell="A4" sqref="A4:AE41"/>
    </sheetView>
  </sheetViews>
  <sheetFormatPr baseColWidth="10" defaultColWidth="15.140625" defaultRowHeight="15" customHeight="1" outlineLevelCol="1" x14ac:dyDescent="0.25"/>
  <cols>
    <col min="1" max="1" width="5" style="421" customWidth="1"/>
    <col min="2" max="2" width="20.85546875" style="421" customWidth="1"/>
    <col min="3" max="3" width="19.140625" style="421" customWidth="1"/>
    <col min="4" max="4" width="11" style="421" customWidth="1"/>
    <col min="5" max="5" width="11.140625" style="421" customWidth="1"/>
    <col min="6" max="20" width="5.5703125" style="421" customWidth="1" outlineLevel="1"/>
    <col min="21" max="21" width="7" style="421" customWidth="1" outlineLevel="1"/>
    <col min="22" max="22" width="3.42578125" style="421" customWidth="1"/>
    <col min="23" max="30" width="5.5703125" style="421" customWidth="1"/>
    <col min="31" max="31" width="8.140625" style="421" customWidth="1"/>
    <col min="32" max="16384" width="15.140625" style="421"/>
  </cols>
  <sheetData>
    <row r="1" spans="1:31" ht="18.75" customHeight="1" x14ac:dyDescent="0.3">
      <c r="A1" s="413" t="s">
        <v>0</v>
      </c>
      <c r="B1" s="414"/>
      <c r="C1" s="414"/>
      <c r="D1" s="414"/>
      <c r="E1" s="414"/>
      <c r="F1" s="414"/>
      <c r="G1" s="415"/>
      <c r="H1" s="416"/>
      <c r="I1" s="416"/>
      <c r="J1" s="416"/>
      <c r="K1" s="416"/>
      <c r="L1" s="416"/>
      <c r="M1" s="416"/>
      <c r="N1" s="416"/>
      <c r="O1" s="416"/>
      <c r="P1" s="417"/>
      <c r="Q1" s="414"/>
      <c r="R1" s="418"/>
      <c r="S1" s="418"/>
      <c r="T1" s="418"/>
      <c r="U1" s="419"/>
      <c r="V1" s="420"/>
      <c r="W1" s="420"/>
      <c r="X1" s="420"/>
      <c r="Y1" s="420"/>
    </row>
    <row r="2" spans="1:31" ht="12.75" customHeight="1" x14ac:dyDescent="0.25">
      <c r="A2" s="422" t="s">
        <v>172</v>
      </c>
      <c r="B2" s="423"/>
      <c r="C2" s="423"/>
      <c r="D2" s="423"/>
      <c r="E2" s="424"/>
      <c r="F2" s="424"/>
      <c r="G2" s="425"/>
      <c r="H2" s="426"/>
      <c r="I2" s="426"/>
      <c r="K2" s="426"/>
      <c r="L2" s="426"/>
      <c r="M2" s="427" t="s">
        <v>173</v>
      </c>
      <c r="N2" s="426"/>
      <c r="O2" s="426"/>
      <c r="P2" s="428"/>
      <c r="Q2" s="424"/>
      <c r="R2" s="429"/>
      <c r="S2" s="429"/>
      <c r="T2" s="429"/>
      <c r="U2" s="419"/>
      <c r="V2" s="430"/>
      <c r="W2" s="430"/>
      <c r="X2" s="430"/>
      <c r="Y2" s="430"/>
      <c r="Z2" s="431" t="s">
        <v>174</v>
      </c>
    </row>
    <row r="3" spans="1:31" ht="13.5" customHeight="1" x14ac:dyDescent="0.25">
      <c r="A3" s="432"/>
      <c r="B3" s="432"/>
      <c r="C3" s="432"/>
      <c r="D3" s="432"/>
      <c r="E3" s="432"/>
      <c r="F3" s="432"/>
      <c r="G3" s="433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29"/>
      <c r="S3" s="429"/>
      <c r="T3" s="429"/>
      <c r="U3" s="419"/>
      <c r="V3" s="430"/>
      <c r="W3" s="430"/>
      <c r="X3" s="430"/>
      <c r="Y3" s="430"/>
    </row>
    <row r="4" spans="1:31" ht="13.5" customHeight="1" x14ac:dyDescent="0.25">
      <c r="A4" s="434" t="s">
        <v>175</v>
      </c>
      <c r="B4" s="434" t="s">
        <v>23</v>
      </c>
      <c r="C4" s="434" t="s">
        <v>26</v>
      </c>
      <c r="D4" s="434" t="s">
        <v>176</v>
      </c>
      <c r="E4" s="434" t="s">
        <v>24</v>
      </c>
      <c r="F4" s="435" t="s">
        <v>177</v>
      </c>
      <c r="G4" s="435" t="s">
        <v>178</v>
      </c>
      <c r="H4" s="436" t="s">
        <v>179</v>
      </c>
      <c r="I4" s="437" t="s">
        <v>180</v>
      </c>
      <c r="J4" s="435" t="s">
        <v>181</v>
      </c>
      <c r="K4" s="435" t="s">
        <v>182</v>
      </c>
      <c r="L4" s="435" t="s">
        <v>183</v>
      </c>
      <c r="M4" s="438"/>
      <c r="N4" s="435" t="s">
        <v>184</v>
      </c>
      <c r="O4" s="435" t="s">
        <v>185</v>
      </c>
      <c r="P4" s="435" t="s">
        <v>186</v>
      </c>
      <c r="Q4" s="439" t="s">
        <v>187</v>
      </c>
      <c r="R4" s="437" t="s">
        <v>188</v>
      </c>
      <c r="S4" s="435" t="s">
        <v>189</v>
      </c>
      <c r="T4" s="437" t="s">
        <v>190</v>
      </c>
      <c r="U4" s="437" t="s">
        <v>191</v>
      </c>
      <c r="V4" s="430"/>
      <c r="W4" s="440">
        <v>1</v>
      </c>
      <c r="X4" s="440">
        <v>2</v>
      </c>
      <c r="Y4" s="440">
        <v>3</v>
      </c>
      <c r="Z4" s="440">
        <v>4</v>
      </c>
      <c r="AA4" s="440">
        <v>5</v>
      </c>
      <c r="AB4" s="440">
        <v>6</v>
      </c>
      <c r="AC4" s="440">
        <v>7</v>
      </c>
      <c r="AD4" s="440">
        <v>8</v>
      </c>
      <c r="AE4" s="441" t="s">
        <v>191</v>
      </c>
    </row>
    <row r="5" spans="1:31" ht="13.5" customHeight="1" x14ac:dyDescent="0.25">
      <c r="A5" s="434"/>
      <c r="B5" s="442"/>
      <c r="C5" s="442"/>
      <c r="D5" s="442"/>
      <c r="E5" s="442"/>
      <c r="F5" s="435"/>
      <c r="G5" s="435"/>
      <c r="H5" s="435"/>
      <c r="I5" s="436"/>
      <c r="J5" s="437"/>
      <c r="K5" s="435"/>
      <c r="L5" s="435"/>
      <c r="M5" s="438"/>
      <c r="N5" s="435"/>
      <c r="O5" s="435"/>
      <c r="P5" s="435"/>
      <c r="Q5" s="439"/>
      <c r="R5" s="437"/>
      <c r="S5" s="435"/>
      <c r="T5" s="437"/>
      <c r="U5" s="437"/>
      <c r="V5" s="430"/>
      <c r="W5" s="443"/>
      <c r="X5" s="443"/>
      <c r="Y5" s="443"/>
      <c r="Z5" s="443"/>
      <c r="AA5" s="443"/>
      <c r="AB5" s="443"/>
      <c r="AC5" s="443"/>
      <c r="AD5" s="443"/>
      <c r="AE5" s="444"/>
    </row>
    <row r="6" spans="1:31" s="429" customFormat="1" ht="13.35" customHeight="1" x14ac:dyDescent="0.2">
      <c r="A6" s="443">
        <v>1</v>
      </c>
      <c r="B6" s="81" t="s">
        <v>72</v>
      </c>
      <c r="C6" s="81" t="s">
        <v>73</v>
      </c>
      <c r="D6" s="445">
        <v>0.75</v>
      </c>
      <c r="E6" s="82" t="s">
        <v>64</v>
      </c>
      <c r="F6" s="446">
        <f>VLOOKUP($B6,'[1]0305'!$B$6:$N$28, 13, FALSE)</f>
        <v>0.16666666666666666</v>
      </c>
      <c r="G6" s="446">
        <f>VLOOKUP($B6,'[1]1005'!$B$6:$N$28, 13, FALSE)</f>
        <v>0.16666666666666666</v>
      </c>
      <c r="H6" s="446">
        <f>VLOOKUP($B6,'[1]2405'!$B$6:$N$27, 13, FALSE)</f>
        <v>0.2</v>
      </c>
      <c r="I6" s="446">
        <f>VLOOKUP($B6,'[1]3105'!$B$6:$N$40, 13, FALSE)</f>
        <v>0.43478260869565216</v>
      </c>
      <c r="J6" s="446">
        <f>VLOOKUP($B6,'[1]0706'!$B$6:$N$40, 13, FALSE)</f>
        <v>1</v>
      </c>
      <c r="K6" s="446">
        <f>VLOOKUP($B6,'[1]1406'!$B$6:$N$40, 13, FALSE)</f>
        <v>0.22222222222222221</v>
      </c>
      <c r="L6" s="446">
        <f>VLOOKUP($B6,'[1]2106'!$B$6:$N$33, 13, FALSE)</f>
        <v>0.44</v>
      </c>
      <c r="M6" s="447"/>
      <c r="N6" s="446">
        <f>VLOOKUP($B6,'[1]0908'!$B$6:$N$25, 13, FALSE)</f>
        <v>0.16666666666666666</v>
      </c>
      <c r="O6" s="446">
        <f>VLOOKUP($B6,'[1]1608'!$B$6:$N$25, 13, FALSE)</f>
        <v>0.21428571428571427</v>
      </c>
      <c r="P6" s="446">
        <f>VLOOKUP($B6,'[1]2308'!$B$6:$N$35, 13, FALSE)</f>
        <v>0.16</v>
      </c>
      <c r="Q6" s="446">
        <f>VLOOKUP($B6,'[1]3008'!$B$6:$N$35, 13, FALSE)</f>
        <v>0.21428571428571427</v>
      </c>
      <c r="R6" s="446">
        <v>1.5</v>
      </c>
      <c r="S6" s="446">
        <v>1.5</v>
      </c>
      <c r="T6" s="446">
        <v>1.5</v>
      </c>
      <c r="U6" s="448">
        <f t="shared" ref="U6:U41" si="0">SUM(F6:T6)</f>
        <v>7.8855762594893033</v>
      </c>
      <c r="W6" s="448">
        <f t="shared" ref="W6:W41" si="1">SMALL(F6:T6,1)</f>
        <v>0.16</v>
      </c>
      <c r="X6" s="448">
        <f t="shared" ref="X6:X41" si="2">SMALL(F6:T6,2)</f>
        <v>0.16666666666666666</v>
      </c>
      <c r="Y6" s="448">
        <f t="shared" ref="Y6:Y41" si="3">SMALL(F6:T6,3)</f>
        <v>0.16666666666666666</v>
      </c>
      <c r="Z6" s="448">
        <f t="shared" ref="Z6:Z41" si="4">SMALL(F6:T6,4)</f>
        <v>0.16666666666666666</v>
      </c>
      <c r="AA6" s="448">
        <f t="shared" ref="AA6:AA41" si="5">SMALL(F6:T6,5)</f>
        <v>0.2</v>
      </c>
      <c r="AB6" s="448">
        <f t="shared" ref="AB6:AB41" si="6">SMALL(F6:T6,6)</f>
        <v>0.21428571428571427</v>
      </c>
      <c r="AC6" s="448">
        <f t="shared" ref="AC6:AC41" si="7">SMALL(F6:T6,7)</f>
        <v>0.21428571428571427</v>
      </c>
      <c r="AD6" s="449">
        <f t="shared" ref="AD6:AD41" si="8">SMALL(F6:T6,8)</f>
        <v>0.22222222222222221</v>
      </c>
      <c r="AE6" s="450">
        <f t="shared" ref="AE6:AE41" si="9">SUM(W6:AD6)</f>
        <v>1.5107936507936506</v>
      </c>
    </row>
    <row r="7" spans="1:31" s="429" customFormat="1" ht="13.35" customHeight="1" x14ac:dyDescent="0.2">
      <c r="A7" s="443">
        <v>2</v>
      </c>
      <c r="B7" s="81" t="s">
        <v>192</v>
      </c>
      <c r="C7" s="141" t="s">
        <v>79</v>
      </c>
      <c r="D7" s="445">
        <v>0.75</v>
      </c>
      <c r="E7" s="142" t="s">
        <v>60</v>
      </c>
      <c r="F7" s="446">
        <f>VLOOKUP($B7,'[1]0305'!$B$6:$N$28, 13, FALSE)</f>
        <v>5.5555555555555552E-2</v>
      </c>
      <c r="G7" s="446">
        <f>VLOOKUP($B7,'[1]1005'!$B$6:$N$28, 13, FALSE)</f>
        <v>8.3333333333333329E-2</v>
      </c>
      <c r="H7" s="446">
        <f>VLOOKUP($B7,'[1]2405'!$B$6:$N$27, 13, FALSE)</f>
        <v>0.1</v>
      </c>
      <c r="I7" s="446">
        <f>VLOOKUP($B7,'[1]3105'!$B$6:$N$40, 13, FALSE)</f>
        <v>0.30434782608695654</v>
      </c>
      <c r="J7" s="446">
        <f>VLOOKUP($B7,'[1]0706'!$B$6:$N$40, 13, FALSE)</f>
        <v>1</v>
      </c>
      <c r="K7" s="446">
        <f>VLOOKUP($B7,'[1]1406'!$B$6:$N$40, 13, FALSE)</f>
        <v>5.5555555555555552E-2</v>
      </c>
      <c r="L7" s="446">
        <f>VLOOKUP($B7,'[1]2106'!$B$6:$N$33, 13, FALSE)</f>
        <v>0.04</v>
      </c>
      <c r="M7" s="447"/>
      <c r="N7" s="446">
        <f>VLOOKUP($B7,'[1]0908'!$B$6:$N$25, 13, FALSE)</f>
        <v>1.5</v>
      </c>
      <c r="O7" s="446">
        <f>VLOOKUP($B7,'[1]1608'!$B$6:$N$25, 13, FALSE)</f>
        <v>0.14285714285714285</v>
      </c>
      <c r="P7" s="446">
        <v>1.5</v>
      </c>
      <c r="Q7" s="446">
        <v>1.5</v>
      </c>
      <c r="R7" s="446">
        <v>1.5</v>
      </c>
      <c r="S7" s="446">
        <v>1.5</v>
      </c>
      <c r="T7" s="446">
        <v>1.5</v>
      </c>
      <c r="U7" s="448">
        <f t="shared" si="0"/>
        <v>10.781649413388545</v>
      </c>
      <c r="W7" s="448">
        <f t="shared" si="1"/>
        <v>0.04</v>
      </c>
      <c r="X7" s="448">
        <f t="shared" si="2"/>
        <v>5.5555555555555552E-2</v>
      </c>
      <c r="Y7" s="448">
        <f t="shared" si="3"/>
        <v>5.5555555555555552E-2</v>
      </c>
      <c r="Z7" s="448">
        <f t="shared" si="4"/>
        <v>8.3333333333333329E-2</v>
      </c>
      <c r="AA7" s="448">
        <f t="shared" si="5"/>
        <v>0.1</v>
      </c>
      <c r="AB7" s="448">
        <f t="shared" si="6"/>
        <v>0.14285714285714285</v>
      </c>
      <c r="AC7" s="448">
        <f t="shared" si="7"/>
        <v>0.30434782608695654</v>
      </c>
      <c r="AD7" s="449">
        <f t="shared" si="8"/>
        <v>1</v>
      </c>
      <c r="AE7" s="450">
        <f t="shared" si="9"/>
        <v>1.7816494133885439</v>
      </c>
    </row>
    <row r="8" spans="1:31" s="429" customFormat="1" ht="12.75" x14ac:dyDescent="0.2">
      <c r="A8" s="443">
        <v>3</v>
      </c>
      <c r="B8" s="58" t="s">
        <v>103</v>
      </c>
      <c r="C8" s="141" t="s">
        <v>193</v>
      </c>
      <c r="D8" s="445">
        <v>0.75694444444444453</v>
      </c>
      <c r="E8" s="142" t="s">
        <v>60</v>
      </c>
      <c r="F8" s="446">
        <f>VLOOKUP($B8,'[1]0305'!$B$6:$N$28, 13, FALSE)</f>
        <v>0.27777777777777779</v>
      </c>
      <c r="G8" s="446">
        <f>VLOOKUP($B8,'[1]1005'!$B$6:$N$28, 13, FALSE)</f>
        <v>0.41666666666666669</v>
      </c>
      <c r="H8" s="446">
        <f>VLOOKUP($B8,'[1]2405'!$B$6:$N$27, 13, FALSE)</f>
        <v>0.3</v>
      </c>
      <c r="I8" s="446">
        <f>VLOOKUP($B8,'[1]3105'!$B$6:$N$40, 13, FALSE)</f>
        <v>0.13043478260869565</v>
      </c>
      <c r="J8" s="446">
        <f>VLOOKUP($B8,'[1]0706'!$B$6:$N$40, 13, FALSE)</f>
        <v>8.6956521739130432E-2</v>
      </c>
      <c r="K8" s="446">
        <f>VLOOKUP($B8,'[1]1406'!$B$6:$N$40, 13, FALSE)</f>
        <v>0.27777777777777779</v>
      </c>
      <c r="L8" s="446">
        <f>VLOOKUP($B8,'[1]2106'!$B$6:$N$33, 13, FALSE)</f>
        <v>0.4</v>
      </c>
      <c r="M8" s="447"/>
      <c r="N8" s="446">
        <v>1.5</v>
      </c>
      <c r="O8" s="446">
        <f>VLOOKUP($B8,'[1]1608'!$B$6:$N$25, 13, FALSE)</f>
        <v>0.6428571428571429</v>
      </c>
      <c r="P8" s="446">
        <f>VLOOKUP($B8,'[1]2308'!$B$6:$N$35, 13, FALSE)</f>
        <v>0.28000000000000003</v>
      </c>
      <c r="Q8" s="446">
        <f>VLOOKUP($B8,'[1]3008'!$B$6:$N$35, 13, FALSE)</f>
        <v>0.6071428571428571</v>
      </c>
      <c r="R8" s="446">
        <v>1.5</v>
      </c>
      <c r="S8" s="446">
        <v>1.5</v>
      </c>
      <c r="T8" s="446">
        <v>1.5</v>
      </c>
      <c r="U8" s="448">
        <f t="shared" si="0"/>
        <v>9.419613526570048</v>
      </c>
      <c r="W8" s="448">
        <f t="shared" si="1"/>
        <v>8.6956521739130432E-2</v>
      </c>
      <c r="X8" s="448">
        <f t="shared" si="2"/>
        <v>0.13043478260869565</v>
      </c>
      <c r="Y8" s="448">
        <f t="shared" si="3"/>
        <v>0.27777777777777779</v>
      </c>
      <c r="Z8" s="448">
        <f t="shared" si="4"/>
        <v>0.27777777777777779</v>
      </c>
      <c r="AA8" s="448">
        <f t="shared" si="5"/>
        <v>0.28000000000000003</v>
      </c>
      <c r="AB8" s="448">
        <f t="shared" si="6"/>
        <v>0.3</v>
      </c>
      <c r="AC8" s="448">
        <f t="shared" si="7"/>
        <v>0.4</v>
      </c>
      <c r="AD8" s="449">
        <f t="shared" si="8"/>
        <v>0.41666666666666669</v>
      </c>
      <c r="AE8" s="450">
        <f t="shared" si="9"/>
        <v>2.1696135265700485</v>
      </c>
    </row>
    <row r="9" spans="1:31" s="429" customFormat="1" ht="12.75" x14ac:dyDescent="0.2">
      <c r="A9" s="443">
        <v>4</v>
      </c>
      <c r="B9" s="81" t="s">
        <v>87</v>
      </c>
      <c r="C9" s="187" t="s">
        <v>88</v>
      </c>
      <c r="D9" s="445">
        <v>0.75694444444444453</v>
      </c>
      <c r="E9" s="451" t="s">
        <v>60</v>
      </c>
      <c r="F9" s="446">
        <f>VLOOKUP($B9,'[1]0305'!$B$6:$N$28, 13, FALSE)</f>
        <v>0.3888888888888889</v>
      </c>
      <c r="G9" s="446">
        <f>VLOOKUP($B9,'[1]1005'!$B$6:$N$28, 13, FALSE)</f>
        <v>1.5</v>
      </c>
      <c r="H9" s="446">
        <v>1.5</v>
      </c>
      <c r="I9" s="446">
        <v>1.5</v>
      </c>
      <c r="J9" s="446">
        <f>VLOOKUP($B9,'[1]0706'!$B$6:$N$40, 13, FALSE)</f>
        <v>4.3478260869565216E-2</v>
      </c>
      <c r="K9" s="446">
        <f>VLOOKUP($B9,'[1]1406'!$B$6:$N$40, 13, FALSE)</f>
        <v>0.16666666666666666</v>
      </c>
      <c r="L9" s="446">
        <f>VLOOKUP($B9,'[1]2106'!$B$6:$N$33, 13, FALSE)</f>
        <v>0.64</v>
      </c>
      <c r="M9" s="447"/>
      <c r="N9" s="446">
        <f>VLOOKUP($B9,'[1]0908'!$B$6:$N$25, 13, FALSE)</f>
        <v>0.27777777777777779</v>
      </c>
      <c r="O9" s="446">
        <f>VLOOKUP($B9,'[1]1608'!$B$6:$N$25, 13, FALSE)</f>
        <v>0.35714285714285715</v>
      </c>
      <c r="P9" s="446">
        <f>VLOOKUP($B9,'[1]2308'!$B$6:$N$35, 13, FALSE)</f>
        <v>0.04</v>
      </c>
      <c r="Q9" s="446">
        <f>VLOOKUP($B9,'[1]3008'!$B$6:$N$35, 13, FALSE)</f>
        <v>0.39285714285714285</v>
      </c>
      <c r="R9" s="446">
        <v>1.5</v>
      </c>
      <c r="S9" s="446">
        <v>1.5</v>
      </c>
      <c r="T9" s="446">
        <v>1.5</v>
      </c>
      <c r="U9" s="448">
        <f t="shared" si="0"/>
        <v>11.306811594202898</v>
      </c>
      <c r="W9" s="448">
        <f t="shared" si="1"/>
        <v>0.04</v>
      </c>
      <c r="X9" s="448">
        <f t="shared" si="2"/>
        <v>4.3478260869565216E-2</v>
      </c>
      <c r="Y9" s="448">
        <f t="shared" si="3"/>
        <v>0.16666666666666666</v>
      </c>
      <c r="Z9" s="448">
        <f t="shared" si="4"/>
        <v>0.27777777777777779</v>
      </c>
      <c r="AA9" s="448">
        <f t="shared" si="5"/>
        <v>0.35714285714285715</v>
      </c>
      <c r="AB9" s="448">
        <f t="shared" si="6"/>
        <v>0.3888888888888889</v>
      </c>
      <c r="AC9" s="448">
        <f t="shared" si="7"/>
        <v>0.39285714285714285</v>
      </c>
      <c r="AD9" s="448">
        <f t="shared" si="8"/>
        <v>0.64</v>
      </c>
      <c r="AE9" s="452">
        <f t="shared" si="9"/>
        <v>2.3068115942028986</v>
      </c>
    </row>
    <row r="10" spans="1:31" s="429" customFormat="1" ht="12.75" x14ac:dyDescent="0.2">
      <c r="A10" s="443">
        <v>5</v>
      </c>
      <c r="B10" s="81" t="s">
        <v>142</v>
      </c>
      <c r="C10" s="81" t="s">
        <v>143</v>
      </c>
      <c r="D10" s="445">
        <v>0.75</v>
      </c>
      <c r="E10" s="82" t="s">
        <v>60</v>
      </c>
      <c r="F10" s="446">
        <f>VLOOKUP($B10,'[1]0305'!$B$6:$N$28, 13, FALSE)</f>
        <v>0.1111111111111111</v>
      </c>
      <c r="G10" s="446">
        <f>VLOOKUP($B10,'[1]1005'!$B$6:$N$28, 13, FALSE)</f>
        <v>0.33333333333333331</v>
      </c>
      <c r="H10" s="446">
        <f>VLOOKUP($B10,'[1]2405'!$B$6:$N$27, 13, FALSE)</f>
        <v>0.9</v>
      </c>
      <c r="I10" s="446">
        <f>VLOOKUP($B10,'[1]3105'!$B$6:$N$40, 13, FALSE)</f>
        <v>4.3478260869565216E-2</v>
      </c>
      <c r="J10" s="446">
        <f>VLOOKUP($B10,'[1]0706'!$B$6:$N$40, 13, FALSE)</f>
        <v>0.13043478260869565</v>
      </c>
      <c r="K10" s="446">
        <f>VLOOKUP($B10,'[1]1406'!$B$6:$N$40, 13, FALSE)</f>
        <v>0.66666666666666663</v>
      </c>
      <c r="L10" s="446">
        <f>VLOOKUP($B10,'[1]2106'!$B$6:$N$33, 13, FALSE)</f>
        <v>0.2</v>
      </c>
      <c r="M10" s="447"/>
      <c r="N10" s="446">
        <v>1.5</v>
      </c>
      <c r="O10" s="446">
        <v>1.5</v>
      </c>
      <c r="P10" s="446">
        <f>VLOOKUP($B10,'[1]2308'!$B$6:$N$35, 13, FALSE)</f>
        <v>0.08</v>
      </c>
      <c r="Q10" s="446">
        <v>1.5</v>
      </c>
      <c r="R10" s="446">
        <v>1.5</v>
      </c>
      <c r="S10" s="446">
        <v>1.5</v>
      </c>
      <c r="T10" s="446">
        <v>1.5</v>
      </c>
      <c r="U10" s="448">
        <f t="shared" si="0"/>
        <v>11.465024154589372</v>
      </c>
      <c r="W10" s="448">
        <f t="shared" si="1"/>
        <v>4.3478260869565216E-2</v>
      </c>
      <c r="X10" s="448">
        <f t="shared" si="2"/>
        <v>0.08</v>
      </c>
      <c r="Y10" s="448">
        <f t="shared" si="3"/>
        <v>0.1111111111111111</v>
      </c>
      <c r="Z10" s="448">
        <f t="shared" si="4"/>
        <v>0.13043478260869565</v>
      </c>
      <c r="AA10" s="448">
        <f t="shared" si="5"/>
        <v>0.2</v>
      </c>
      <c r="AB10" s="448">
        <f t="shared" si="6"/>
        <v>0.33333333333333331</v>
      </c>
      <c r="AC10" s="448">
        <f t="shared" si="7"/>
        <v>0.66666666666666663</v>
      </c>
      <c r="AD10" s="448">
        <f t="shared" si="8"/>
        <v>0.9</v>
      </c>
      <c r="AE10" s="450">
        <f t="shared" si="9"/>
        <v>2.4650241545893716</v>
      </c>
    </row>
    <row r="11" spans="1:31" s="429" customFormat="1" ht="12.75" x14ac:dyDescent="0.2">
      <c r="A11" s="443">
        <v>6</v>
      </c>
      <c r="B11" s="81" t="s">
        <v>59</v>
      </c>
      <c r="C11" s="141" t="s">
        <v>61</v>
      </c>
      <c r="D11" s="445">
        <v>0.75694444444444453</v>
      </c>
      <c r="E11" s="142" t="s">
        <v>60</v>
      </c>
      <c r="F11" s="446">
        <f>VLOOKUP($B11,'[1]0305'!$B$6:$N$28, 13, FALSE)</f>
        <v>0.33333333333333331</v>
      </c>
      <c r="G11" s="446">
        <f>VLOOKUP($B11,'[1]1005'!$B$6:$N$28, 13, FALSE)</f>
        <v>0.58333333333333337</v>
      </c>
      <c r="H11" s="446">
        <f>VLOOKUP($B11,'[1]2405'!$B$6:$N$27, 13, FALSE)</f>
        <v>0.5</v>
      </c>
      <c r="I11" s="446">
        <f>VLOOKUP($B11,'[1]3105'!$B$6:$N$40, 13, FALSE)</f>
        <v>0.34782608695652173</v>
      </c>
      <c r="J11" s="446">
        <f>VLOOKUP($B11,'[1]0706'!$B$6:$N$40, 13, FALSE)</f>
        <v>1</v>
      </c>
      <c r="K11" s="446">
        <f>VLOOKUP($B11,'[1]1406'!$B$6:$N$40, 13, FALSE)</f>
        <v>0.72222222222222221</v>
      </c>
      <c r="L11" s="446">
        <f>VLOOKUP($B11,'[1]2106'!$B$6:$N$33, 13, FALSE)</f>
        <v>0.88</v>
      </c>
      <c r="M11" s="447"/>
      <c r="N11" s="446">
        <f>VLOOKUP($B11,'[1]0908'!$B$6:$N$25, 13, FALSE)</f>
        <v>5.5555555555555552E-2</v>
      </c>
      <c r="O11" s="446">
        <f>VLOOKUP($B11,'[1]1608'!$B$6:$N$25, 13, FALSE)</f>
        <v>0.5714285714285714</v>
      </c>
      <c r="P11" s="446">
        <f>VLOOKUP($B11,'[1]2308'!$B$6:$N$35, 13, FALSE)</f>
        <v>0.32</v>
      </c>
      <c r="Q11" s="446">
        <f>VLOOKUP($B11,'[1]3008'!$B$6:$N$35, 13, FALSE)</f>
        <v>7.1428571428571425E-2</v>
      </c>
      <c r="R11" s="446">
        <v>1.5</v>
      </c>
      <c r="S11" s="446">
        <v>1.5</v>
      </c>
      <c r="T11" s="446">
        <v>1.5</v>
      </c>
      <c r="U11" s="448">
        <f t="shared" si="0"/>
        <v>9.8851276742581078</v>
      </c>
      <c r="W11" s="448">
        <f t="shared" si="1"/>
        <v>5.5555555555555552E-2</v>
      </c>
      <c r="X11" s="448">
        <f t="shared" si="2"/>
        <v>7.1428571428571425E-2</v>
      </c>
      <c r="Y11" s="448">
        <f t="shared" si="3"/>
        <v>0.32</v>
      </c>
      <c r="Z11" s="448">
        <f t="shared" si="4"/>
        <v>0.33333333333333331</v>
      </c>
      <c r="AA11" s="448">
        <f t="shared" si="5"/>
        <v>0.34782608695652173</v>
      </c>
      <c r="AB11" s="448">
        <f t="shared" si="6"/>
        <v>0.5</v>
      </c>
      <c r="AC11" s="448">
        <f t="shared" si="7"/>
        <v>0.5714285714285714</v>
      </c>
      <c r="AD11" s="448">
        <f t="shared" si="8"/>
        <v>0.58333333333333337</v>
      </c>
      <c r="AE11" s="450">
        <f t="shared" si="9"/>
        <v>2.7829054520358869</v>
      </c>
    </row>
    <row r="12" spans="1:31" s="429" customFormat="1" ht="12.75" x14ac:dyDescent="0.2">
      <c r="A12" s="443">
        <v>7</v>
      </c>
      <c r="B12" s="81" t="s">
        <v>69</v>
      </c>
      <c r="C12" s="141" t="s">
        <v>70</v>
      </c>
      <c r="D12" s="445">
        <v>0.75694444444444453</v>
      </c>
      <c r="E12" s="142" t="s">
        <v>60</v>
      </c>
      <c r="F12" s="446">
        <f>VLOOKUP($B12,'[1]0305'!$B$6:$N$28, 13, FALSE)</f>
        <v>0.44444444444444442</v>
      </c>
      <c r="G12" s="446">
        <f>VLOOKUP($B12,'[1]1005'!$B$6:$N$28, 13, FALSE)</f>
        <v>0.83333333333333337</v>
      </c>
      <c r="H12" s="446">
        <f>VLOOKUP($B12,'[1]2405'!$B$6:$N$27, 13, FALSE)</f>
        <v>0.4</v>
      </c>
      <c r="I12" s="446">
        <f>VLOOKUP($B12,'[1]3105'!$B$6:$N$40, 13, FALSE)</f>
        <v>0.21739130434782608</v>
      </c>
      <c r="J12" s="446">
        <f>VLOOKUP($B12,'[1]0706'!$B$6:$N$40, 13, FALSE)</f>
        <v>0.30434782608695654</v>
      </c>
      <c r="K12" s="446">
        <f>VLOOKUP($B12,'[1]1406'!$B$6:$N$40, 13, FALSE)</f>
        <v>0.55555555555555558</v>
      </c>
      <c r="L12" s="446">
        <f>VLOOKUP($B12,'[1]2106'!$B$6:$N$33, 13, FALSE)</f>
        <v>0.24</v>
      </c>
      <c r="M12" s="447"/>
      <c r="N12" s="446">
        <v>1.5</v>
      </c>
      <c r="O12" s="446">
        <v>1.5</v>
      </c>
      <c r="P12" s="446">
        <v>1.5</v>
      </c>
      <c r="Q12" s="446">
        <f>VLOOKUP($B12,'[1]3008'!$B$6:$N$35, 13, FALSE)</f>
        <v>0.17857142857142858</v>
      </c>
      <c r="R12" s="446">
        <v>1.5</v>
      </c>
      <c r="S12" s="446">
        <v>1.5</v>
      </c>
      <c r="T12" s="446">
        <v>1.5</v>
      </c>
      <c r="U12" s="448">
        <f t="shared" si="0"/>
        <v>12.173643892339545</v>
      </c>
      <c r="W12" s="448">
        <f t="shared" si="1"/>
        <v>0.17857142857142858</v>
      </c>
      <c r="X12" s="448">
        <f t="shared" si="2"/>
        <v>0.21739130434782608</v>
      </c>
      <c r="Y12" s="448">
        <f t="shared" si="3"/>
        <v>0.24</v>
      </c>
      <c r="Z12" s="448">
        <f t="shared" si="4"/>
        <v>0.30434782608695654</v>
      </c>
      <c r="AA12" s="448">
        <f t="shared" si="5"/>
        <v>0.4</v>
      </c>
      <c r="AB12" s="448">
        <f t="shared" si="6"/>
        <v>0.44444444444444442</v>
      </c>
      <c r="AC12" s="448">
        <f t="shared" si="7"/>
        <v>0.55555555555555558</v>
      </c>
      <c r="AD12" s="448">
        <f t="shared" si="8"/>
        <v>0.83333333333333337</v>
      </c>
      <c r="AE12" s="450">
        <f t="shared" si="9"/>
        <v>3.1736438923395447</v>
      </c>
    </row>
    <row r="13" spans="1:31" s="429" customFormat="1" ht="12.75" x14ac:dyDescent="0.2">
      <c r="A13" s="443">
        <v>8</v>
      </c>
      <c r="B13" s="81" t="s">
        <v>54</v>
      </c>
      <c r="C13" s="187" t="s">
        <v>57</v>
      </c>
      <c r="D13" s="445">
        <v>0.75</v>
      </c>
      <c r="E13" s="142" t="s">
        <v>55</v>
      </c>
      <c r="F13" s="446">
        <f>VLOOKUP($B13,'[1]0305'!$B$6:$N$28, 13, FALSE)</f>
        <v>0.66666666666666663</v>
      </c>
      <c r="G13" s="446">
        <f>VLOOKUP($B13,'[1]1005'!$B$6:$N$28, 13, FALSE)</f>
        <v>0.75</v>
      </c>
      <c r="H13" s="446">
        <v>1.5</v>
      </c>
      <c r="I13" s="446">
        <f>VLOOKUP($B13,'[1]3105'!$B$6:$N$40, 13, FALSE)</f>
        <v>0.73913043478260865</v>
      </c>
      <c r="J13" s="446">
        <f>VLOOKUP($B13,'[1]0706'!$B$6:$N$40, 13, FALSE)</f>
        <v>0.17391304347826086</v>
      </c>
      <c r="K13" s="446">
        <v>1.5</v>
      </c>
      <c r="L13" s="446">
        <f>VLOOKUP($B13,'[1]2106'!$B$6:$N$33, 13, FALSE)</f>
        <v>0.76</v>
      </c>
      <c r="M13" s="447"/>
      <c r="N13" s="446">
        <f>VLOOKUP($B13,'[1]0908'!$B$6:$N$25, 13, FALSE)</f>
        <v>0.3888888888888889</v>
      </c>
      <c r="O13" s="446">
        <f>VLOOKUP($B13,'[1]1608'!$B$6:$N$25, 13, FALSE)</f>
        <v>7.1428571428571425E-2</v>
      </c>
      <c r="P13" s="446">
        <f>VLOOKUP($B13,'[1]2308'!$B$6:$N$35, 13, FALSE)</f>
        <v>0.52</v>
      </c>
      <c r="Q13" s="446">
        <f>VLOOKUP($B13,'[1]3008'!$B$6:$N$35, 13, FALSE)</f>
        <v>3.5714285714285712E-2</v>
      </c>
      <c r="R13" s="446">
        <v>1.5</v>
      </c>
      <c r="S13" s="446">
        <v>1.5</v>
      </c>
      <c r="T13" s="446">
        <v>1.5</v>
      </c>
      <c r="U13" s="448">
        <f t="shared" si="0"/>
        <v>11.605741890959283</v>
      </c>
      <c r="W13" s="448">
        <f t="shared" si="1"/>
        <v>3.5714285714285712E-2</v>
      </c>
      <c r="X13" s="448">
        <f t="shared" si="2"/>
        <v>7.1428571428571425E-2</v>
      </c>
      <c r="Y13" s="448">
        <f t="shared" si="3"/>
        <v>0.17391304347826086</v>
      </c>
      <c r="Z13" s="448">
        <f t="shared" si="4"/>
        <v>0.3888888888888889</v>
      </c>
      <c r="AA13" s="448">
        <f t="shared" si="5"/>
        <v>0.52</v>
      </c>
      <c r="AB13" s="448">
        <f t="shared" si="6"/>
        <v>0.66666666666666663</v>
      </c>
      <c r="AC13" s="448">
        <f t="shared" si="7"/>
        <v>0.73913043478260865</v>
      </c>
      <c r="AD13" s="448">
        <f t="shared" si="8"/>
        <v>0.75</v>
      </c>
      <c r="AE13" s="450">
        <f t="shared" si="9"/>
        <v>3.3457418909592818</v>
      </c>
    </row>
    <row r="14" spans="1:31" s="429" customFormat="1" ht="12.75" x14ac:dyDescent="0.2">
      <c r="A14" s="443">
        <v>9</v>
      </c>
      <c r="B14" s="81" t="s">
        <v>75</v>
      </c>
      <c r="C14" s="162" t="s">
        <v>76</v>
      </c>
      <c r="D14" s="445">
        <v>0.75</v>
      </c>
      <c r="E14" s="453" t="s">
        <v>64</v>
      </c>
      <c r="F14" s="446">
        <f>VLOOKUP($B14,'[1]0305'!$B$6:$N$28, 13, FALSE)</f>
        <v>0.61111111111111116</v>
      </c>
      <c r="G14" s="446">
        <f>VLOOKUP($B14,'[1]1005'!$B$6:$N$28, 13, FALSE)</f>
        <v>0.5</v>
      </c>
      <c r="H14" s="446">
        <v>1.5</v>
      </c>
      <c r="I14" s="446">
        <f>VLOOKUP($B14,'[1]3105'!$B$6:$N$40, 13, FALSE)</f>
        <v>0.2608695652173913</v>
      </c>
      <c r="J14" s="446">
        <f>VLOOKUP($B14,'[1]0706'!$B$6:$N$40, 13, FALSE)</f>
        <v>1</v>
      </c>
      <c r="K14" s="446">
        <f>VLOOKUP($B14,'[1]1406'!$B$6:$N$40, 13, FALSE)</f>
        <v>0.44444444444444442</v>
      </c>
      <c r="L14" s="446">
        <f>VLOOKUP($B14,'[1]2106'!$B$6:$N$33, 13, FALSE)</f>
        <v>0.52</v>
      </c>
      <c r="M14" s="447"/>
      <c r="N14" s="446">
        <f>VLOOKUP($B14,'[1]0908'!$B$6:$N$25, 13, FALSE)</f>
        <v>0.44444444444444442</v>
      </c>
      <c r="O14" s="446">
        <v>1.5</v>
      </c>
      <c r="P14" s="446">
        <f>VLOOKUP($B14,'[1]2308'!$B$6:$N$35, 13, FALSE)</f>
        <v>0.44</v>
      </c>
      <c r="Q14" s="446">
        <f>VLOOKUP($B14,'[1]3008'!$B$6:$N$35, 13, FALSE)</f>
        <v>0.25</v>
      </c>
      <c r="R14" s="446">
        <v>1.5</v>
      </c>
      <c r="S14" s="446">
        <v>1.5</v>
      </c>
      <c r="T14" s="446">
        <v>1.5</v>
      </c>
      <c r="U14" s="448">
        <f t="shared" si="0"/>
        <v>11.970869565217392</v>
      </c>
      <c r="W14" s="448">
        <f t="shared" si="1"/>
        <v>0.25</v>
      </c>
      <c r="X14" s="448">
        <f t="shared" si="2"/>
        <v>0.2608695652173913</v>
      </c>
      <c r="Y14" s="448">
        <f t="shared" si="3"/>
        <v>0.44</v>
      </c>
      <c r="Z14" s="448">
        <f t="shared" si="4"/>
        <v>0.44444444444444442</v>
      </c>
      <c r="AA14" s="448">
        <f t="shared" si="5"/>
        <v>0.44444444444444442</v>
      </c>
      <c r="AB14" s="448">
        <f t="shared" si="6"/>
        <v>0.5</v>
      </c>
      <c r="AC14" s="448">
        <f t="shared" si="7"/>
        <v>0.52</v>
      </c>
      <c r="AD14" s="448">
        <f t="shared" si="8"/>
        <v>0.61111111111111116</v>
      </c>
      <c r="AE14" s="450">
        <f t="shared" si="9"/>
        <v>3.4708695652173915</v>
      </c>
    </row>
    <row r="15" spans="1:31" s="429" customFormat="1" ht="14.45" customHeight="1" x14ac:dyDescent="0.2">
      <c r="A15" s="443">
        <v>10</v>
      </c>
      <c r="B15" s="81" t="s">
        <v>84</v>
      </c>
      <c r="C15" s="159" t="s">
        <v>85</v>
      </c>
      <c r="D15" s="445">
        <v>0.75694444444444453</v>
      </c>
      <c r="E15" s="82" t="s">
        <v>60</v>
      </c>
      <c r="F15" s="446">
        <f>VLOOKUP($B15,'[1]0305'!$B$6:$N$28, 13, FALSE)</f>
        <v>0.5</v>
      </c>
      <c r="G15" s="446">
        <v>1.5</v>
      </c>
      <c r="H15" s="446">
        <f>VLOOKUP($B15,'[1]2405'!$B$6:$N$27, 13, FALSE)</f>
        <v>1</v>
      </c>
      <c r="I15" s="446">
        <f>VLOOKUP($B15,'[1]3105'!$B$6:$N$40, 13, FALSE)</f>
        <v>0.82608695652173914</v>
      </c>
      <c r="J15" s="446">
        <f>VLOOKUP($B15,'[1]0706'!$B$6:$N$40, 13, FALSE)</f>
        <v>0.2608695652173913</v>
      </c>
      <c r="K15" s="446">
        <f>VLOOKUP($B15,'[1]1406'!$B$6:$N$40, 13, FALSE)</f>
        <v>0.5</v>
      </c>
      <c r="L15" s="446">
        <f>VLOOKUP($B15,'[1]2106'!$B$6:$N$33, 13, FALSE)</f>
        <v>0.8</v>
      </c>
      <c r="M15" s="447"/>
      <c r="N15" s="446">
        <f>VLOOKUP($B15,'[1]0908'!$B$6:$N$25, 13, FALSE)</f>
        <v>0.22222222222222221</v>
      </c>
      <c r="O15" s="446">
        <v>1.5</v>
      </c>
      <c r="P15" s="446">
        <f>VLOOKUP($B15,'[1]2308'!$B$6:$N$35, 13, FALSE)</f>
        <v>0.24</v>
      </c>
      <c r="Q15" s="446">
        <f>VLOOKUP($B15,'[1]3008'!$B$6:$N$35, 13, FALSE)</f>
        <v>0.35714285714285715</v>
      </c>
      <c r="R15" s="446">
        <v>1.5</v>
      </c>
      <c r="S15" s="446">
        <v>1.5</v>
      </c>
      <c r="T15" s="446">
        <v>1.5</v>
      </c>
      <c r="U15" s="448">
        <f t="shared" si="0"/>
        <v>12.206321601104211</v>
      </c>
      <c r="W15" s="448">
        <f t="shared" si="1"/>
        <v>0.22222222222222221</v>
      </c>
      <c r="X15" s="448">
        <f t="shared" si="2"/>
        <v>0.24</v>
      </c>
      <c r="Y15" s="448">
        <f t="shared" si="3"/>
        <v>0.2608695652173913</v>
      </c>
      <c r="Z15" s="448">
        <f t="shared" si="4"/>
        <v>0.35714285714285715</v>
      </c>
      <c r="AA15" s="448">
        <f t="shared" si="5"/>
        <v>0.5</v>
      </c>
      <c r="AB15" s="448">
        <f t="shared" si="6"/>
        <v>0.5</v>
      </c>
      <c r="AC15" s="448">
        <f t="shared" si="7"/>
        <v>0.8</v>
      </c>
      <c r="AD15" s="448">
        <f t="shared" si="8"/>
        <v>0.82608695652173914</v>
      </c>
      <c r="AE15" s="450">
        <f t="shared" si="9"/>
        <v>3.7063216011042099</v>
      </c>
    </row>
    <row r="16" spans="1:31" s="429" customFormat="1" ht="14.45" customHeight="1" x14ac:dyDescent="0.2">
      <c r="A16" s="443">
        <v>11</v>
      </c>
      <c r="B16" s="81" t="s">
        <v>78</v>
      </c>
      <c r="C16" s="141" t="s">
        <v>79</v>
      </c>
      <c r="D16" s="445">
        <v>0.75</v>
      </c>
      <c r="E16" s="142" t="s">
        <v>64</v>
      </c>
      <c r="F16" s="446">
        <v>1.5</v>
      </c>
      <c r="G16" s="446">
        <f>VLOOKUP($B16,'[1]1005'!$B$6:$N$28, 13, FALSE)</f>
        <v>1.5</v>
      </c>
      <c r="H16" s="446">
        <v>1.5</v>
      </c>
      <c r="I16" s="446">
        <v>1.5</v>
      </c>
      <c r="J16" s="446">
        <f>VLOOKUP($B16,'[1]0706'!$B$6:$N$40, 13, FALSE)</f>
        <v>1</v>
      </c>
      <c r="K16" s="446">
        <f>VLOOKUP($B16,'[1]1406'!$B$6:$N$40, 13, FALSE)</f>
        <v>0.1111111111111111</v>
      </c>
      <c r="L16" s="446">
        <f>VLOOKUP($B16,'[1]2106'!$B$6:$N$33, 13, FALSE)</f>
        <v>0.08</v>
      </c>
      <c r="M16" s="447"/>
      <c r="N16" s="446">
        <f>VLOOKUP($B16,'[1]0908'!$B$6:$N$25, 13, FALSE)</f>
        <v>0.1111111111111111</v>
      </c>
      <c r="O16" s="446">
        <v>1.5</v>
      </c>
      <c r="P16" s="446">
        <f>VLOOKUP($B16,'[1]2308'!$B$6:$N$35, 13, FALSE)</f>
        <v>0.4</v>
      </c>
      <c r="Q16" s="446">
        <f>VLOOKUP($B16,'[1]3008'!$B$6:$N$35, 13, FALSE)</f>
        <v>0.2857142857142857</v>
      </c>
      <c r="R16" s="446">
        <v>1.5</v>
      </c>
      <c r="S16" s="446">
        <v>1.5</v>
      </c>
      <c r="T16" s="446">
        <v>1.5</v>
      </c>
      <c r="U16" s="448">
        <f t="shared" si="0"/>
        <v>13.987936507936508</v>
      </c>
      <c r="W16" s="448">
        <f t="shared" si="1"/>
        <v>0.08</v>
      </c>
      <c r="X16" s="448">
        <f t="shared" si="2"/>
        <v>0.1111111111111111</v>
      </c>
      <c r="Y16" s="448">
        <f t="shared" si="3"/>
        <v>0.1111111111111111</v>
      </c>
      <c r="Z16" s="448">
        <f t="shared" si="4"/>
        <v>0.2857142857142857</v>
      </c>
      <c r="AA16" s="448">
        <f t="shared" si="5"/>
        <v>0.4</v>
      </c>
      <c r="AB16" s="448">
        <f t="shared" si="6"/>
        <v>1</v>
      </c>
      <c r="AC16" s="448">
        <f t="shared" si="7"/>
        <v>1.5</v>
      </c>
      <c r="AD16" s="448">
        <f t="shared" si="8"/>
        <v>1.5</v>
      </c>
      <c r="AE16" s="450">
        <f t="shared" si="9"/>
        <v>4.9879365079365083</v>
      </c>
    </row>
    <row r="17" spans="1:31" s="429" customFormat="1" ht="14.45" customHeight="1" x14ac:dyDescent="0.2">
      <c r="A17" s="443">
        <v>12</v>
      </c>
      <c r="B17" s="141" t="s">
        <v>118</v>
      </c>
      <c r="C17" s="141" t="s">
        <v>119</v>
      </c>
      <c r="D17" s="445">
        <v>0.75</v>
      </c>
      <c r="E17" s="142" t="s">
        <v>60</v>
      </c>
      <c r="F17" s="446">
        <f>VLOOKUP($B17,'[1]0305'!$B$6:$N$28, 13, FALSE)</f>
        <v>0.83333333333333337</v>
      </c>
      <c r="G17" s="446">
        <f>VLOOKUP($B17,'[1]1005'!$B$6:$N$28, 13, FALSE)</f>
        <v>1</v>
      </c>
      <c r="H17" s="446">
        <f>VLOOKUP($B17,'[1]2405'!$B$6:$N$27, 13, FALSE)</f>
        <v>0.7</v>
      </c>
      <c r="I17" s="446">
        <f>VLOOKUP($B17,'[1]3105'!$B$6:$N$40, 13, FALSE)</f>
        <v>0.91304347826086951</v>
      </c>
      <c r="J17" s="446">
        <f>VLOOKUP($B17,'[1]0706'!$B$6:$N$40, 13, FALSE)</f>
        <v>1</v>
      </c>
      <c r="K17" s="446">
        <f>VLOOKUP($B17,'[1]1406'!$B$6:$N$40, 13, FALSE)</f>
        <v>0.61111111111111116</v>
      </c>
      <c r="L17" s="446">
        <f>VLOOKUP($B17,'[1]2106'!$B$6:$N$33, 13, FALSE)</f>
        <v>0.48</v>
      </c>
      <c r="M17" s="447"/>
      <c r="N17" s="446">
        <f>VLOOKUP($B17,'[1]0908'!$B$6:$N$25, 13, FALSE)</f>
        <v>0.83333333333333337</v>
      </c>
      <c r="O17" s="446">
        <v>1.5</v>
      </c>
      <c r="P17" s="446">
        <f>VLOOKUP($B17,'[1]2308'!$B$6:$N$35, 13, FALSE)</f>
        <v>0.2</v>
      </c>
      <c r="Q17" s="446">
        <f>VLOOKUP($B17,'[1]3008'!$B$6:$N$35, 13, FALSE)</f>
        <v>0.7857142857142857</v>
      </c>
      <c r="R17" s="446">
        <v>1.5</v>
      </c>
      <c r="S17" s="446">
        <v>1.5</v>
      </c>
      <c r="T17" s="446">
        <v>1.5</v>
      </c>
      <c r="U17" s="448">
        <f t="shared" si="0"/>
        <v>13.356535541752933</v>
      </c>
      <c r="W17" s="448">
        <f t="shared" si="1"/>
        <v>0.2</v>
      </c>
      <c r="X17" s="448">
        <f t="shared" si="2"/>
        <v>0.48</v>
      </c>
      <c r="Y17" s="448">
        <f t="shared" si="3"/>
        <v>0.61111111111111116</v>
      </c>
      <c r="Z17" s="448">
        <f t="shared" si="4"/>
        <v>0.7</v>
      </c>
      <c r="AA17" s="448">
        <f t="shared" si="5"/>
        <v>0.7857142857142857</v>
      </c>
      <c r="AB17" s="448">
        <f t="shared" si="6"/>
        <v>0.83333333333333337</v>
      </c>
      <c r="AC17" s="448">
        <f t="shared" si="7"/>
        <v>0.83333333333333337</v>
      </c>
      <c r="AD17" s="448">
        <f t="shared" si="8"/>
        <v>0.91304347826086951</v>
      </c>
      <c r="AE17" s="450">
        <f t="shared" si="9"/>
        <v>5.3565355417529323</v>
      </c>
    </row>
    <row r="18" spans="1:31" s="429" customFormat="1" ht="14.45" customHeight="1" x14ac:dyDescent="0.2">
      <c r="A18" s="443">
        <v>13</v>
      </c>
      <c r="B18" s="81" t="s">
        <v>128</v>
      </c>
      <c r="C18" s="81" t="s">
        <v>129</v>
      </c>
      <c r="D18" s="445">
        <v>0.75694444444444453</v>
      </c>
      <c r="E18" s="82" t="s">
        <v>64</v>
      </c>
      <c r="F18" s="446">
        <f>VLOOKUP($B18,'[1]0305'!$B$6:$N$28, 13, FALSE)</f>
        <v>0.22222222222222221</v>
      </c>
      <c r="G18" s="446">
        <f>VLOOKUP($B18,'[1]1005'!$B$6:$N$28, 13, FALSE)</f>
        <v>0.25</v>
      </c>
      <c r="H18" s="446">
        <v>1.5</v>
      </c>
      <c r="I18" s="446">
        <f>VLOOKUP($B18,'[1]3105'!$B$6:$N$40, 13, FALSE)</f>
        <v>0.60869565217391308</v>
      </c>
      <c r="J18" s="446">
        <f>VLOOKUP($B18,'[1]0706'!$B$6:$N$40, 13, FALSE)</f>
        <v>1</v>
      </c>
      <c r="K18" s="446">
        <f>VLOOKUP($B18,'[1]1406'!$B$6:$N$40, 13, FALSE)</f>
        <v>0.83333333333333337</v>
      </c>
      <c r="L18" s="446">
        <f>VLOOKUP($B18,'[1]2106'!$B$6:$N$33, 13, FALSE)</f>
        <v>0.92</v>
      </c>
      <c r="M18" s="447"/>
      <c r="N18" s="446">
        <v>1.5</v>
      </c>
      <c r="O18" s="446">
        <v>1.5</v>
      </c>
      <c r="P18" s="446">
        <f>VLOOKUP($B18,'[1]2308'!$B$6:$N$35, 13, FALSE)</f>
        <v>0.8</v>
      </c>
      <c r="Q18" s="446">
        <f>VLOOKUP($B18,'[1]3008'!$B$6:$N$35, 13, FALSE)</f>
        <v>0.8928571428571429</v>
      </c>
      <c r="R18" s="446">
        <v>1.5</v>
      </c>
      <c r="S18" s="446">
        <v>1.5</v>
      </c>
      <c r="T18" s="446">
        <v>1.5</v>
      </c>
      <c r="U18" s="448">
        <f t="shared" si="0"/>
        <v>14.527108350586612</v>
      </c>
      <c r="W18" s="448">
        <f t="shared" si="1"/>
        <v>0.22222222222222221</v>
      </c>
      <c r="X18" s="448">
        <f t="shared" si="2"/>
        <v>0.25</v>
      </c>
      <c r="Y18" s="448">
        <f t="shared" si="3"/>
        <v>0.60869565217391308</v>
      </c>
      <c r="Z18" s="448">
        <f t="shared" si="4"/>
        <v>0.8</v>
      </c>
      <c r="AA18" s="448">
        <f t="shared" si="5"/>
        <v>0.83333333333333337</v>
      </c>
      <c r="AB18" s="448">
        <f t="shared" si="6"/>
        <v>0.8928571428571429</v>
      </c>
      <c r="AC18" s="448">
        <f t="shared" si="7"/>
        <v>0.92</v>
      </c>
      <c r="AD18" s="448">
        <f t="shared" si="8"/>
        <v>1</v>
      </c>
      <c r="AE18" s="450">
        <f t="shared" si="9"/>
        <v>5.5271083505866114</v>
      </c>
    </row>
    <row r="19" spans="1:31" s="429" customFormat="1" ht="14.45" customHeight="1" x14ac:dyDescent="0.2">
      <c r="A19" s="443">
        <v>14</v>
      </c>
      <c r="B19" s="162" t="s">
        <v>95</v>
      </c>
      <c r="C19" s="81" t="s">
        <v>73</v>
      </c>
      <c r="D19" s="445">
        <v>0.75</v>
      </c>
      <c r="E19" s="453" t="s">
        <v>60</v>
      </c>
      <c r="F19" s="446">
        <v>1.5</v>
      </c>
      <c r="G19" s="446">
        <v>1.5</v>
      </c>
      <c r="H19" s="446">
        <v>1.5</v>
      </c>
      <c r="I19" s="446">
        <v>1.5</v>
      </c>
      <c r="J19" s="446">
        <v>1.5</v>
      </c>
      <c r="K19" s="446">
        <f>VLOOKUP($B19,'[1]1406'!$B$6:$N$40, 13, FALSE)</f>
        <v>0.3888888888888889</v>
      </c>
      <c r="L19" s="446">
        <f>VLOOKUP($B19,'[1]2106'!$B$6:$N$33, 13, FALSE)</f>
        <v>0.28000000000000003</v>
      </c>
      <c r="M19" s="447"/>
      <c r="N19" s="446">
        <f>VLOOKUP($B19,'[1]0908'!$B$6:$N$25, 13, FALSE)</f>
        <v>0.5</v>
      </c>
      <c r="O19" s="446">
        <f>VLOOKUP($B19,'[1]1608'!$B$6:$N$25, 13, FALSE)</f>
        <v>0.5</v>
      </c>
      <c r="P19" s="446">
        <f>VLOOKUP($B19,'[1]2308'!$B$6:$N$35, 13, FALSE)</f>
        <v>0.6</v>
      </c>
      <c r="Q19" s="446">
        <f>VLOOKUP($B19,'[1]3008'!$B$6:$N$35, 13, FALSE)</f>
        <v>0.5</v>
      </c>
      <c r="R19" s="446">
        <v>1.5</v>
      </c>
      <c r="S19" s="446">
        <v>1.5</v>
      </c>
      <c r="T19" s="446">
        <v>1.5</v>
      </c>
      <c r="U19" s="448">
        <f t="shared" si="0"/>
        <v>14.768888888888888</v>
      </c>
      <c r="W19" s="448">
        <f t="shared" si="1"/>
        <v>0.28000000000000003</v>
      </c>
      <c r="X19" s="448">
        <f t="shared" si="2"/>
        <v>0.3888888888888889</v>
      </c>
      <c r="Y19" s="448">
        <f t="shared" si="3"/>
        <v>0.5</v>
      </c>
      <c r="Z19" s="448">
        <f t="shared" si="4"/>
        <v>0.5</v>
      </c>
      <c r="AA19" s="448">
        <f t="shared" si="5"/>
        <v>0.5</v>
      </c>
      <c r="AB19" s="448">
        <f t="shared" si="6"/>
        <v>0.6</v>
      </c>
      <c r="AC19" s="448">
        <f t="shared" si="7"/>
        <v>1.5</v>
      </c>
      <c r="AD19" s="448">
        <f t="shared" si="8"/>
        <v>1.5</v>
      </c>
      <c r="AE19" s="450">
        <f t="shared" si="9"/>
        <v>5.7688888888888883</v>
      </c>
    </row>
    <row r="20" spans="1:31" s="429" customFormat="1" ht="14.45" customHeight="1" x14ac:dyDescent="0.2">
      <c r="A20" s="443">
        <v>15</v>
      </c>
      <c r="B20" s="81" t="s">
        <v>100</v>
      </c>
      <c r="C20" s="81" t="s">
        <v>101</v>
      </c>
      <c r="D20" s="445">
        <v>0.75</v>
      </c>
      <c r="E20" s="82" t="s">
        <v>60</v>
      </c>
      <c r="F20" s="446">
        <v>1.5</v>
      </c>
      <c r="G20" s="446">
        <v>1.5</v>
      </c>
      <c r="H20" s="446">
        <v>1.5</v>
      </c>
      <c r="I20" s="446">
        <f>VLOOKUP($B20,'[1]3105'!$B$6:$N$40, 13, FALSE)</f>
        <v>0.69565217391304346</v>
      </c>
      <c r="J20" s="446">
        <f>VLOOKUP($B20,'[1]0706'!$B$6:$N$40, 13, FALSE)</f>
        <v>1</v>
      </c>
      <c r="K20" s="446">
        <f>VLOOKUP($B20,'[1]1406'!$B$6:$N$40, 13, FALSE)</f>
        <v>0.33333333333333331</v>
      </c>
      <c r="L20" s="446">
        <f>VLOOKUP($B20,'[1]2106'!$B$6:$N$33, 13, FALSE)</f>
        <v>0.72</v>
      </c>
      <c r="M20" s="447"/>
      <c r="N20" s="446">
        <v>1.5</v>
      </c>
      <c r="O20" s="446">
        <f>VLOOKUP($B20,'[1]1608'!$B$6:$N$25, 13, FALSE)</f>
        <v>0.7142857142857143</v>
      </c>
      <c r="P20" s="446">
        <f>VLOOKUP($B20,'[1]2308'!$B$6:$N$35, 13, FALSE)</f>
        <v>0.72</v>
      </c>
      <c r="Q20" s="446">
        <f>VLOOKUP($B20,'[1]3008'!$B$6:$N$35, 13, FALSE)</f>
        <v>0.5714285714285714</v>
      </c>
      <c r="R20" s="446">
        <v>1.5</v>
      </c>
      <c r="S20" s="446">
        <v>1.5</v>
      </c>
      <c r="T20" s="446">
        <v>1.5</v>
      </c>
      <c r="U20" s="448">
        <f t="shared" si="0"/>
        <v>15.254699792960661</v>
      </c>
      <c r="W20" s="448">
        <f t="shared" si="1"/>
        <v>0.33333333333333331</v>
      </c>
      <c r="X20" s="448">
        <f t="shared" si="2"/>
        <v>0.5714285714285714</v>
      </c>
      <c r="Y20" s="448">
        <f t="shared" si="3"/>
        <v>0.69565217391304346</v>
      </c>
      <c r="Z20" s="448">
        <f t="shared" si="4"/>
        <v>0.7142857142857143</v>
      </c>
      <c r="AA20" s="448">
        <f t="shared" si="5"/>
        <v>0.72</v>
      </c>
      <c r="AB20" s="448">
        <f t="shared" si="6"/>
        <v>0.72</v>
      </c>
      <c r="AC20" s="448">
        <f t="shared" si="7"/>
        <v>1</v>
      </c>
      <c r="AD20" s="448">
        <f t="shared" si="8"/>
        <v>1.5</v>
      </c>
      <c r="AE20" s="450">
        <f t="shared" si="9"/>
        <v>6.254699792960662</v>
      </c>
    </row>
    <row r="21" spans="1:31" s="429" customFormat="1" ht="14.45" customHeight="1" x14ac:dyDescent="0.2">
      <c r="A21" s="443">
        <v>16</v>
      </c>
      <c r="B21" s="162" t="s">
        <v>134</v>
      </c>
      <c r="C21" s="81" t="s">
        <v>85</v>
      </c>
      <c r="D21" s="445">
        <v>0.75694444444444453</v>
      </c>
      <c r="E21" s="453" t="s">
        <v>55</v>
      </c>
      <c r="F21" s="446">
        <v>1.5</v>
      </c>
      <c r="G21" s="446">
        <v>1.5</v>
      </c>
      <c r="H21" s="446">
        <f>VLOOKUP($B21,'[1]2405'!$B$6:$N$27, 13, FALSE)</f>
        <v>0.6</v>
      </c>
      <c r="I21" s="446">
        <f>VLOOKUP($B21,'[1]3105'!$B$6:$N$40, 13, FALSE)</f>
        <v>0.47826086956521741</v>
      </c>
      <c r="J21" s="446">
        <f>VLOOKUP($B21,'[1]0706'!$B$6:$N$40, 13, FALSE)</f>
        <v>0.21739130434782608</v>
      </c>
      <c r="K21" s="446">
        <v>1.5</v>
      </c>
      <c r="L21" s="446">
        <v>1.5</v>
      </c>
      <c r="M21" s="447"/>
      <c r="N21" s="446">
        <v>1.5</v>
      </c>
      <c r="O21" s="446">
        <f>VLOOKUP($B21,'[1]1608'!$B$6:$N$25, 13, FALSE)</f>
        <v>0.7857142857142857</v>
      </c>
      <c r="P21" s="446">
        <f>VLOOKUP($B21,'[1]2308'!$B$6:$N$35, 13, FALSE)</f>
        <v>0.84</v>
      </c>
      <c r="Q21" s="446">
        <f>VLOOKUP($B21,'[1]3008'!$B$6:$N$35, 13, FALSE)</f>
        <v>0.9642857142857143</v>
      </c>
      <c r="R21" s="446">
        <v>1.5</v>
      </c>
      <c r="S21" s="446">
        <v>1.5</v>
      </c>
      <c r="T21" s="446">
        <v>1.5</v>
      </c>
      <c r="U21" s="448">
        <f t="shared" si="0"/>
        <v>15.885652173913044</v>
      </c>
      <c r="W21" s="448">
        <f t="shared" si="1"/>
        <v>0.21739130434782608</v>
      </c>
      <c r="X21" s="448">
        <f t="shared" si="2"/>
        <v>0.47826086956521741</v>
      </c>
      <c r="Y21" s="448">
        <f t="shared" si="3"/>
        <v>0.6</v>
      </c>
      <c r="Z21" s="448">
        <f t="shared" si="4"/>
        <v>0.7857142857142857</v>
      </c>
      <c r="AA21" s="448">
        <f t="shared" si="5"/>
        <v>0.84</v>
      </c>
      <c r="AB21" s="448">
        <f t="shared" si="6"/>
        <v>0.9642857142857143</v>
      </c>
      <c r="AC21" s="448">
        <f t="shared" si="7"/>
        <v>1.5</v>
      </c>
      <c r="AD21" s="448">
        <f t="shared" si="8"/>
        <v>1.5</v>
      </c>
      <c r="AE21" s="450">
        <f t="shared" si="9"/>
        <v>6.8856521739130434</v>
      </c>
    </row>
    <row r="22" spans="1:31" s="429" customFormat="1" ht="14.45" customHeight="1" x14ac:dyDescent="0.2">
      <c r="A22" s="443">
        <v>17</v>
      </c>
      <c r="B22" s="105" t="s">
        <v>63</v>
      </c>
      <c r="C22" s="105" t="s">
        <v>57</v>
      </c>
      <c r="D22" s="445">
        <v>0.75</v>
      </c>
      <c r="E22" s="106" t="s">
        <v>64</v>
      </c>
      <c r="F22" s="446">
        <f>VLOOKUP($B22,'[1]0305'!$B$6:$N$28, 13, FALSE)</f>
        <v>0.55555555555555558</v>
      </c>
      <c r="G22" s="446">
        <v>1.5</v>
      </c>
      <c r="H22" s="446">
        <v>1.5</v>
      </c>
      <c r="I22" s="446">
        <v>1.5</v>
      </c>
      <c r="J22" s="446">
        <f>VLOOKUP($B22,'[1]0706'!$B$6:$N$40, 13, FALSE)</f>
        <v>1</v>
      </c>
      <c r="K22" s="446">
        <v>1.5</v>
      </c>
      <c r="L22" s="446">
        <f>VLOOKUP($B22,'[1]2106'!$B$6:$N$33, 13, FALSE)</f>
        <v>0.68</v>
      </c>
      <c r="M22" s="447"/>
      <c r="N22" s="446">
        <v>1.5</v>
      </c>
      <c r="O22" s="446">
        <v>1.5</v>
      </c>
      <c r="P22" s="446">
        <f>VLOOKUP($B22,'[1]2308'!$B$6:$N$35, 13, FALSE)</f>
        <v>0.36</v>
      </c>
      <c r="Q22" s="446">
        <f>VLOOKUP($B22,'[1]3008'!$B$6:$N$35, 13, FALSE)</f>
        <v>0.10714285714285714</v>
      </c>
      <c r="R22" s="446">
        <v>1.5</v>
      </c>
      <c r="S22" s="446">
        <v>1.5</v>
      </c>
      <c r="T22" s="446">
        <v>1.5</v>
      </c>
      <c r="U22" s="448">
        <f t="shared" si="0"/>
        <v>16.20269841269841</v>
      </c>
      <c r="W22" s="448">
        <f t="shared" si="1"/>
        <v>0.10714285714285714</v>
      </c>
      <c r="X22" s="448">
        <f t="shared" si="2"/>
        <v>0.36</v>
      </c>
      <c r="Y22" s="448">
        <f t="shared" si="3"/>
        <v>0.55555555555555558</v>
      </c>
      <c r="Z22" s="448">
        <f t="shared" si="4"/>
        <v>0.68</v>
      </c>
      <c r="AA22" s="448">
        <f t="shared" si="5"/>
        <v>1</v>
      </c>
      <c r="AB22" s="448">
        <f t="shared" si="6"/>
        <v>1.5</v>
      </c>
      <c r="AC22" s="448">
        <f t="shared" si="7"/>
        <v>1.5</v>
      </c>
      <c r="AD22" s="448">
        <f t="shared" si="8"/>
        <v>1.5</v>
      </c>
      <c r="AE22" s="450">
        <f t="shared" si="9"/>
        <v>7.2026984126984122</v>
      </c>
    </row>
    <row r="23" spans="1:31" s="429" customFormat="1" ht="14.45" customHeight="1" x14ac:dyDescent="0.2">
      <c r="A23" s="443">
        <v>18</v>
      </c>
      <c r="B23" s="105" t="s">
        <v>66</v>
      </c>
      <c r="C23" s="105" t="s">
        <v>98</v>
      </c>
      <c r="D23" s="445">
        <v>0.75</v>
      </c>
      <c r="E23" s="106" t="s">
        <v>60</v>
      </c>
      <c r="F23" s="446">
        <v>1.5</v>
      </c>
      <c r="G23" s="446">
        <v>1.5</v>
      </c>
      <c r="H23" s="446">
        <v>1.5</v>
      </c>
      <c r="I23" s="446">
        <v>1.5</v>
      </c>
      <c r="J23" s="446">
        <v>1.5</v>
      </c>
      <c r="K23" s="446">
        <v>1.5</v>
      </c>
      <c r="L23" s="446">
        <f>VLOOKUP($B23,'[1]2106'!$B$6:$N$33, 13, FALSE)</f>
        <v>0.56000000000000005</v>
      </c>
      <c r="M23" s="447"/>
      <c r="N23" s="446">
        <f>VLOOKUP($B23,'[1]0908'!$B$6:$N$25, 13, FALSE)</f>
        <v>0.55555555555555558</v>
      </c>
      <c r="O23" s="446">
        <v>1.5</v>
      </c>
      <c r="P23" s="446">
        <f>VLOOKUP($B23,'[1]2308'!$B$6:$N$35, 13, FALSE)</f>
        <v>0.12</v>
      </c>
      <c r="Q23" s="446">
        <f>VLOOKUP($B23,'[1]3008'!$B$6:$N$35, 13, FALSE)</f>
        <v>0.14285714285714285</v>
      </c>
      <c r="R23" s="446">
        <v>1.5</v>
      </c>
      <c r="S23" s="446">
        <v>1.5</v>
      </c>
      <c r="T23" s="446">
        <v>1.5</v>
      </c>
      <c r="U23" s="448">
        <f t="shared" si="0"/>
        <v>16.378412698412696</v>
      </c>
      <c r="W23" s="448">
        <f t="shared" si="1"/>
        <v>0.12</v>
      </c>
      <c r="X23" s="448">
        <f t="shared" si="2"/>
        <v>0.14285714285714285</v>
      </c>
      <c r="Y23" s="448">
        <f t="shared" si="3"/>
        <v>0.55555555555555558</v>
      </c>
      <c r="Z23" s="448">
        <f t="shared" si="4"/>
        <v>0.56000000000000005</v>
      </c>
      <c r="AA23" s="448">
        <f t="shared" si="5"/>
        <v>1.5</v>
      </c>
      <c r="AB23" s="448">
        <f t="shared" si="6"/>
        <v>1.5</v>
      </c>
      <c r="AC23" s="448">
        <f t="shared" si="7"/>
        <v>1.5</v>
      </c>
      <c r="AD23" s="448">
        <f t="shared" si="8"/>
        <v>1.5</v>
      </c>
      <c r="AE23" s="450">
        <f t="shared" si="9"/>
        <v>7.3784126984126983</v>
      </c>
    </row>
    <row r="24" spans="1:31" s="429" customFormat="1" ht="14.45" customHeight="1" x14ac:dyDescent="0.2">
      <c r="A24" s="443">
        <v>19</v>
      </c>
      <c r="B24" s="187" t="s">
        <v>97</v>
      </c>
      <c r="C24" s="141" t="s">
        <v>98</v>
      </c>
      <c r="D24" s="445">
        <v>0.75</v>
      </c>
      <c r="E24" s="451" t="s">
        <v>64</v>
      </c>
      <c r="F24" s="446">
        <v>1.5</v>
      </c>
      <c r="G24" s="446">
        <v>1.5</v>
      </c>
      <c r="H24" s="446">
        <v>1.5</v>
      </c>
      <c r="I24" s="446">
        <v>1.5</v>
      </c>
      <c r="J24" s="446">
        <f>VLOOKUP($B24,'[1]0706'!$B$6:$N$40, 13, FALSE)</f>
        <v>1</v>
      </c>
      <c r="K24" s="446">
        <v>1.5</v>
      </c>
      <c r="L24" s="446">
        <f>VLOOKUP($B24,'[1]2106'!$B$6:$N$33, 13, FALSE)</f>
        <v>0.32</v>
      </c>
      <c r="M24" s="447"/>
      <c r="N24" s="446">
        <f>VLOOKUP($B24,'[1]0908'!$B$6:$N$25, 13, FALSE)</f>
        <v>0.61111111111111116</v>
      </c>
      <c r="O24" s="446">
        <v>1.5</v>
      </c>
      <c r="P24" s="446">
        <f>VLOOKUP($B24,'[1]2308'!$B$6:$N$35, 13, FALSE)</f>
        <v>0.48</v>
      </c>
      <c r="Q24" s="446">
        <f>VLOOKUP($B24,'[1]3008'!$B$6:$N$35, 13, FALSE)</f>
        <v>0.5357142857142857</v>
      </c>
      <c r="R24" s="446">
        <v>1.5</v>
      </c>
      <c r="S24" s="446">
        <v>1.5</v>
      </c>
      <c r="T24" s="446">
        <v>1.5</v>
      </c>
      <c r="U24" s="448">
        <f t="shared" si="0"/>
        <v>16.446825396825396</v>
      </c>
      <c r="W24" s="448">
        <f t="shared" si="1"/>
        <v>0.32</v>
      </c>
      <c r="X24" s="448">
        <f t="shared" si="2"/>
        <v>0.48</v>
      </c>
      <c r="Y24" s="448">
        <f t="shared" si="3"/>
        <v>0.5357142857142857</v>
      </c>
      <c r="Z24" s="448">
        <f t="shared" si="4"/>
        <v>0.61111111111111116</v>
      </c>
      <c r="AA24" s="448">
        <f t="shared" si="5"/>
        <v>1</v>
      </c>
      <c r="AB24" s="448">
        <f t="shared" si="6"/>
        <v>1.5</v>
      </c>
      <c r="AC24" s="448">
        <f t="shared" si="7"/>
        <v>1.5</v>
      </c>
      <c r="AD24" s="448">
        <f t="shared" si="8"/>
        <v>1.5</v>
      </c>
      <c r="AE24" s="450">
        <f t="shared" si="9"/>
        <v>7.446825396825397</v>
      </c>
    </row>
    <row r="25" spans="1:31" ht="14.45" customHeight="1" x14ac:dyDescent="0.25">
      <c r="A25" s="443">
        <v>20</v>
      </c>
      <c r="B25" s="141" t="s">
        <v>109</v>
      </c>
      <c r="C25" s="159" t="s">
        <v>194</v>
      </c>
      <c r="D25" s="445">
        <v>0.75</v>
      </c>
      <c r="E25" s="454" t="s">
        <v>60</v>
      </c>
      <c r="F25" s="446">
        <f>VLOOKUP($B25,'[1]0305'!$B$6:$N$28, 13, FALSE)</f>
        <v>0.94444444444444442</v>
      </c>
      <c r="G25" s="446">
        <v>1.5</v>
      </c>
      <c r="H25" s="446">
        <v>1.5</v>
      </c>
      <c r="I25" s="446">
        <f>VLOOKUP($B25,'[1]3105'!$B$6:$N$40, 13, FALSE)</f>
        <v>0.86956521739130432</v>
      </c>
      <c r="J25" s="446">
        <f>VLOOKUP($B25,'[1]0706'!$B$6:$N$40, 13, FALSE)</f>
        <v>1</v>
      </c>
      <c r="K25" s="446">
        <f>VLOOKUP($B25,'[1]1406'!$B$6:$N$40, 13, FALSE)</f>
        <v>0.94444444444444442</v>
      </c>
      <c r="L25" s="446">
        <v>1.5</v>
      </c>
      <c r="M25" s="447"/>
      <c r="N25" s="446">
        <f>VLOOKUP($B25,'[1]0908'!$B$6:$N$25, 13, FALSE)</f>
        <v>0.77777777777777779</v>
      </c>
      <c r="O25" s="446">
        <v>1.5</v>
      </c>
      <c r="P25" s="446">
        <f>VLOOKUP($B25,'[1]2308'!$B$6:$N$35, 13, FALSE)</f>
        <v>0.76</v>
      </c>
      <c r="Q25" s="446">
        <f>VLOOKUP($B25,'[1]3008'!$B$6:$N$35, 13, FALSE)</f>
        <v>0.6785714285714286</v>
      </c>
      <c r="R25" s="446">
        <v>1.5</v>
      </c>
      <c r="S25" s="446">
        <v>1.5</v>
      </c>
      <c r="T25" s="446">
        <v>1.5</v>
      </c>
      <c r="U25" s="448">
        <f t="shared" si="0"/>
        <v>16.474803312629401</v>
      </c>
      <c r="V25" s="429"/>
      <c r="W25" s="448">
        <f t="shared" si="1"/>
        <v>0.6785714285714286</v>
      </c>
      <c r="X25" s="448">
        <f t="shared" si="2"/>
        <v>0.76</v>
      </c>
      <c r="Y25" s="448">
        <f t="shared" si="3"/>
        <v>0.77777777777777779</v>
      </c>
      <c r="Z25" s="448">
        <f t="shared" si="4"/>
        <v>0.86956521739130432</v>
      </c>
      <c r="AA25" s="448">
        <f t="shared" si="5"/>
        <v>0.94444444444444442</v>
      </c>
      <c r="AB25" s="448">
        <f t="shared" si="6"/>
        <v>0.94444444444444442</v>
      </c>
      <c r="AC25" s="448">
        <f t="shared" si="7"/>
        <v>1</v>
      </c>
      <c r="AD25" s="448">
        <f t="shared" si="8"/>
        <v>1.5</v>
      </c>
      <c r="AE25" s="450">
        <f t="shared" si="9"/>
        <v>7.4748033126293993</v>
      </c>
    </row>
    <row r="26" spans="1:31" ht="14.45" customHeight="1" x14ac:dyDescent="0.25">
      <c r="A26" s="443">
        <v>21</v>
      </c>
      <c r="B26" s="141" t="s">
        <v>115</v>
      </c>
      <c r="C26" s="177" t="s">
        <v>116</v>
      </c>
      <c r="D26" s="445">
        <v>0.75694444444444453</v>
      </c>
      <c r="E26" s="142" t="s">
        <v>64</v>
      </c>
      <c r="F26" s="446">
        <v>1.5</v>
      </c>
      <c r="G26" s="446">
        <v>1.5</v>
      </c>
      <c r="H26" s="446">
        <v>1.5</v>
      </c>
      <c r="I26" s="446">
        <f>VLOOKUP($B26,'[1]3105'!$B$6:$N$40, 13, FALSE)</f>
        <v>0.95652173913043481</v>
      </c>
      <c r="J26" s="446">
        <f>VLOOKUP($B26,'[1]0706'!$B$6:$N$40, 13, FALSE)</f>
        <v>1</v>
      </c>
      <c r="K26" s="446">
        <f>VLOOKUP($B26,'[1]1406'!$B$6:$N$40, 13, FALSE)</f>
        <v>0.88888888888888884</v>
      </c>
      <c r="L26" s="446">
        <f>VLOOKUP($B26,'[1]2106'!$B$6:$N$33, 13, FALSE)</f>
        <v>0.84</v>
      </c>
      <c r="M26" s="447"/>
      <c r="N26" s="446">
        <f>VLOOKUP($B26,'[1]0908'!$B$6:$N$25, 13, FALSE)</f>
        <v>0.66666666666666663</v>
      </c>
      <c r="O26" s="446">
        <v>1.5</v>
      </c>
      <c r="P26" s="446">
        <f>VLOOKUP($B26,'[1]2308'!$B$6:$N$35, 13, FALSE)</f>
        <v>0.92</v>
      </c>
      <c r="Q26" s="446">
        <f>VLOOKUP($B26,'[1]3008'!$B$6:$N$35, 13, FALSE)</f>
        <v>0.75</v>
      </c>
      <c r="R26" s="446">
        <v>1.5</v>
      </c>
      <c r="S26" s="446">
        <v>1.5</v>
      </c>
      <c r="T26" s="446">
        <v>1.5</v>
      </c>
      <c r="U26" s="448">
        <f t="shared" si="0"/>
        <v>16.522077294685989</v>
      </c>
      <c r="V26" s="429"/>
      <c r="W26" s="448">
        <f t="shared" si="1"/>
        <v>0.66666666666666663</v>
      </c>
      <c r="X26" s="448">
        <f t="shared" si="2"/>
        <v>0.75</v>
      </c>
      <c r="Y26" s="448">
        <f t="shared" si="3"/>
        <v>0.84</v>
      </c>
      <c r="Z26" s="448">
        <f t="shared" si="4"/>
        <v>0.88888888888888884</v>
      </c>
      <c r="AA26" s="448">
        <f t="shared" si="5"/>
        <v>0.92</v>
      </c>
      <c r="AB26" s="448">
        <f t="shared" si="6"/>
        <v>0.95652173913043481</v>
      </c>
      <c r="AC26" s="448">
        <f t="shared" si="7"/>
        <v>1</v>
      </c>
      <c r="AD26" s="448">
        <f t="shared" si="8"/>
        <v>1.5</v>
      </c>
      <c r="AE26" s="450">
        <f t="shared" si="9"/>
        <v>7.5220772946859897</v>
      </c>
    </row>
    <row r="27" spans="1:31" ht="14.45" customHeight="1" x14ac:dyDescent="0.25">
      <c r="A27" s="443">
        <v>22</v>
      </c>
      <c r="B27" s="187" t="s">
        <v>195</v>
      </c>
      <c r="C27" s="187" t="s">
        <v>196</v>
      </c>
      <c r="D27" s="445">
        <v>0.75694444444444453</v>
      </c>
      <c r="E27" s="451" t="s">
        <v>60</v>
      </c>
      <c r="F27" s="446">
        <f>VLOOKUP($B27,'[1]0305'!$B$6:$N$28, 13, FALSE)</f>
        <v>0.72222222222222221</v>
      </c>
      <c r="G27" s="446">
        <v>1.5</v>
      </c>
      <c r="H27" s="446">
        <v>1.5</v>
      </c>
      <c r="I27" s="446">
        <f>VLOOKUP($B27,'[1]3105'!$B$6:$N$40, 13, FALSE)</f>
        <v>0.39130434782608697</v>
      </c>
      <c r="J27" s="446">
        <v>1.5</v>
      </c>
      <c r="K27" s="446">
        <v>1.5</v>
      </c>
      <c r="L27" s="446">
        <f>VLOOKUP($B27,'[1]2106'!$B$6:$N$33, 13, FALSE)</f>
        <v>0.16</v>
      </c>
      <c r="M27" s="447"/>
      <c r="N27" s="446">
        <f>VLOOKUP($B27,'[1]0908'!$B$6:$N$25, 13, FALSE)</f>
        <v>0.33333333333333331</v>
      </c>
      <c r="O27" s="446">
        <v>1.5</v>
      </c>
      <c r="P27" s="446">
        <v>1.5</v>
      </c>
      <c r="Q27" s="446">
        <v>1.5</v>
      </c>
      <c r="R27" s="446">
        <v>1.5</v>
      </c>
      <c r="S27" s="446">
        <v>1.5</v>
      </c>
      <c r="T27" s="446">
        <v>1.5</v>
      </c>
      <c r="U27" s="448">
        <f t="shared" si="0"/>
        <v>16.606859903381643</v>
      </c>
      <c r="V27" s="429"/>
      <c r="W27" s="448">
        <f t="shared" si="1"/>
        <v>0.16</v>
      </c>
      <c r="X27" s="448">
        <f t="shared" si="2"/>
        <v>0.33333333333333331</v>
      </c>
      <c r="Y27" s="448">
        <f t="shared" si="3"/>
        <v>0.39130434782608697</v>
      </c>
      <c r="Z27" s="448">
        <f t="shared" si="4"/>
        <v>0.72222222222222221</v>
      </c>
      <c r="AA27" s="448">
        <f t="shared" si="5"/>
        <v>1.5</v>
      </c>
      <c r="AB27" s="448">
        <f t="shared" si="6"/>
        <v>1.5</v>
      </c>
      <c r="AC27" s="448">
        <f t="shared" si="7"/>
        <v>1.5</v>
      </c>
      <c r="AD27" s="448">
        <f t="shared" si="8"/>
        <v>1.5</v>
      </c>
      <c r="AE27" s="450">
        <f t="shared" si="9"/>
        <v>7.6068599033816424</v>
      </c>
    </row>
    <row r="28" spans="1:31" ht="14.45" customHeight="1" x14ac:dyDescent="0.25">
      <c r="A28" s="443">
        <v>23</v>
      </c>
      <c r="B28" s="141" t="s">
        <v>92</v>
      </c>
      <c r="C28" s="187" t="s">
        <v>93</v>
      </c>
      <c r="D28" s="445">
        <v>0.75</v>
      </c>
      <c r="E28" s="451" t="s">
        <v>64</v>
      </c>
      <c r="F28" s="446">
        <v>1.5</v>
      </c>
      <c r="G28" s="446">
        <v>1.5</v>
      </c>
      <c r="H28" s="446">
        <v>1.5</v>
      </c>
      <c r="I28" s="446">
        <v>1.5</v>
      </c>
      <c r="J28" s="446">
        <v>1.5</v>
      </c>
      <c r="K28" s="446">
        <v>1.5</v>
      </c>
      <c r="L28" s="446">
        <f>VLOOKUP($B28,'[1]2106'!$B$6:$N$33, 13, FALSE)</f>
        <v>0.36</v>
      </c>
      <c r="M28" s="447"/>
      <c r="N28" s="446">
        <v>1.5</v>
      </c>
      <c r="O28" s="446">
        <f>VLOOKUP($B28,'[1]1608'!$B$6:$N$25, 13, FALSE)</f>
        <v>0.2857142857142857</v>
      </c>
      <c r="P28" s="446">
        <f>VLOOKUP($B28,'[1]2308'!$B$6:$N$35, 13, FALSE)</f>
        <v>0.56000000000000005</v>
      </c>
      <c r="Q28" s="446">
        <f>VLOOKUP($B28,'[1]3008'!$B$6:$N$35, 13, FALSE)</f>
        <v>0.4642857142857143</v>
      </c>
      <c r="R28" s="446">
        <v>1.5</v>
      </c>
      <c r="S28" s="446">
        <v>1.5</v>
      </c>
      <c r="T28" s="446">
        <v>1.5</v>
      </c>
      <c r="U28" s="448">
        <f t="shared" si="0"/>
        <v>16.670000000000002</v>
      </c>
      <c r="V28" s="429"/>
      <c r="W28" s="448">
        <f t="shared" si="1"/>
        <v>0.2857142857142857</v>
      </c>
      <c r="X28" s="448">
        <f t="shared" si="2"/>
        <v>0.36</v>
      </c>
      <c r="Y28" s="448">
        <f t="shared" si="3"/>
        <v>0.4642857142857143</v>
      </c>
      <c r="Z28" s="448">
        <f t="shared" si="4"/>
        <v>0.56000000000000005</v>
      </c>
      <c r="AA28" s="448">
        <f t="shared" si="5"/>
        <v>1.5</v>
      </c>
      <c r="AB28" s="448">
        <f t="shared" si="6"/>
        <v>1.5</v>
      </c>
      <c r="AC28" s="448">
        <f t="shared" si="7"/>
        <v>1.5</v>
      </c>
      <c r="AD28" s="448">
        <f t="shared" si="8"/>
        <v>1.5</v>
      </c>
      <c r="AE28" s="450">
        <f t="shared" si="9"/>
        <v>7.67</v>
      </c>
    </row>
    <row r="29" spans="1:31" s="429" customFormat="1" ht="13.35" customHeight="1" x14ac:dyDescent="0.2">
      <c r="A29" s="443">
        <v>24</v>
      </c>
      <c r="B29" s="81" t="s">
        <v>136</v>
      </c>
      <c r="C29" s="81" t="s">
        <v>137</v>
      </c>
      <c r="D29" s="445">
        <v>0.75</v>
      </c>
      <c r="E29" s="82" t="s">
        <v>60</v>
      </c>
      <c r="F29" s="446">
        <v>1.5</v>
      </c>
      <c r="G29" s="446">
        <v>1.5</v>
      </c>
      <c r="H29" s="446">
        <v>1.5</v>
      </c>
      <c r="I29" s="446">
        <f>VLOOKUP($B29,'[1]3105'!$B$6:$N$40, 13, FALSE)</f>
        <v>1</v>
      </c>
      <c r="J29" s="446">
        <f>VLOOKUP($B29,'[1]0706'!$B$6:$N$40, 13, FALSE)</f>
        <v>1</v>
      </c>
      <c r="K29" s="446">
        <f>VLOOKUP($B29,'[1]1406'!$B$6:$N$40, 13, FALSE)</f>
        <v>0.77777777777777779</v>
      </c>
      <c r="L29" s="446">
        <v>1.5</v>
      </c>
      <c r="M29" s="447"/>
      <c r="N29" s="446">
        <v>1.5</v>
      </c>
      <c r="O29" s="446">
        <f>VLOOKUP($B29,'[1]1608'!$B$6:$N$25, 13, FALSE)</f>
        <v>0.42857142857142855</v>
      </c>
      <c r="P29" s="446">
        <f>VLOOKUP($B29,'[1]2308'!$B$6:$N$35, 13, FALSE)</f>
        <v>0.64</v>
      </c>
      <c r="Q29" s="446">
        <f>VLOOKUP($B29,'[1]3008'!$B$6:$N$35, 13, FALSE)</f>
        <v>1</v>
      </c>
      <c r="R29" s="446">
        <v>1.5</v>
      </c>
      <c r="S29" s="446">
        <v>1.5</v>
      </c>
      <c r="T29" s="446">
        <v>1.5</v>
      </c>
      <c r="U29" s="448">
        <f t="shared" si="0"/>
        <v>16.84634920634921</v>
      </c>
      <c r="W29" s="448">
        <f t="shared" si="1"/>
        <v>0.42857142857142855</v>
      </c>
      <c r="X29" s="448">
        <f t="shared" si="2"/>
        <v>0.64</v>
      </c>
      <c r="Y29" s="448">
        <f t="shared" si="3"/>
        <v>0.77777777777777779</v>
      </c>
      <c r="Z29" s="448">
        <f t="shared" si="4"/>
        <v>1</v>
      </c>
      <c r="AA29" s="448">
        <f t="shared" si="5"/>
        <v>1</v>
      </c>
      <c r="AB29" s="448">
        <f t="shared" si="6"/>
        <v>1</v>
      </c>
      <c r="AC29" s="448">
        <f t="shared" si="7"/>
        <v>1.5</v>
      </c>
      <c r="AD29" s="449">
        <f t="shared" si="8"/>
        <v>1.5</v>
      </c>
      <c r="AE29" s="450">
        <f t="shared" si="9"/>
        <v>7.8463492063492062</v>
      </c>
    </row>
    <row r="30" spans="1:31" s="429" customFormat="1" ht="13.35" customHeight="1" x14ac:dyDescent="0.2">
      <c r="A30" s="443">
        <v>25</v>
      </c>
      <c r="B30" s="81" t="s">
        <v>106</v>
      </c>
      <c r="C30" s="159" t="s">
        <v>107</v>
      </c>
      <c r="D30" s="445">
        <v>0.75</v>
      </c>
      <c r="E30" s="82" t="s">
        <v>64</v>
      </c>
      <c r="F30" s="446">
        <f>VLOOKUP($B30,'[1]0305'!$B$6:$N$28, 13, FALSE)</f>
        <v>1</v>
      </c>
      <c r="G30" s="446">
        <v>1.5</v>
      </c>
      <c r="H30" s="446">
        <v>1.5</v>
      </c>
      <c r="I30" s="446">
        <f>VLOOKUP($B30,'[1]3105'!$B$6:$N$40, 13, FALSE)</f>
        <v>0.56521739130434778</v>
      </c>
      <c r="J30" s="446">
        <f>VLOOKUP($B30,'[1]0706'!$B$6:$N$40, 13, FALSE)</f>
        <v>1</v>
      </c>
      <c r="K30" s="446">
        <v>1.5</v>
      </c>
      <c r="L30" s="446">
        <v>1.5</v>
      </c>
      <c r="M30" s="447"/>
      <c r="N30" s="446">
        <f>VLOOKUP($B30,'[1]0908'!$B$6:$N$25, 13, FALSE)</f>
        <v>0.88888888888888884</v>
      </c>
      <c r="O30" s="446">
        <f>VLOOKUP($B30,'[1]1608'!$B$6:$N$25, 13, FALSE)</f>
        <v>0.9285714285714286</v>
      </c>
      <c r="P30" s="446">
        <v>1.5</v>
      </c>
      <c r="Q30" s="446">
        <f>VLOOKUP($B30,'[1]3008'!$B$6:$N$35, 13, FALSE)</f>
        <v>0.6428571428571429</v>
      </c>
      <c r="R30" s="446">
        <v>1.5</v>
      </c>
      <c r="S30" s="446">
        <v>1.5</v>
      </c>
      <c r="T30" s="446">
        <v>1.5</v>
      </c>
      <c r="U30" s="448">
        <f t="shared" si="0"/>
        <v>17.025534851621806</v>
      </c>
      <c r="W30" s="448">
        <f t="shared" si="1"/>
        <v>0.56521739130434778</v>
      </c>
      <c r="X30" s="448">
        <f t="shared" si="2"/>
        <v>0.6428571428571429</v>
      </c>
      <c r="Y30" s="448">
        <f t="shared" si="3"/>
        <v>0.88888888888888884</v>
      </c>
      <c r="Z30" s="448">
        <f t="shared" si="4"/>
        <v>0.9285714285714286</v>
      </c>
      <c r="AA30" s="448">
        <f t="shared" si="5"/>
        <v>1</v>
      </c>
      <c r="AB30" s="448">
        <f t="shared" si="6"/>
        <v>1</v>
      </c>
      <c r="AC30" s="448">
        <f t="shared" si="7"/>
        <v>1.5</v>
      </c>
      <c r="AD30" s="449">
        <f t="shared" si="8"/>
        <v>1.5</v>
      </c>
      <c r="AE30" s="450">
        <f t="shared" si="9"/>
        <v>8.0255348516218081</v>
      </c>
    </row>
    <row r="31" spans="1:31" s="429" customFormat="1" ht="13.35" customHeight="1" x14ac:dyDescent="0.2">
      <c r="A31" s="443">
        <v>26</v>
      </c>
      <c r="B31" s="81" t="s">
        <v>81</v>
      </c>
      <c r="C31" s="81" t="s">
        <v>82</v>
      </c>
      <c r="D31" s="445">
        <v>0.75</v>
      </c>
      <c r="E31" s="82" t="s">
        <v>60</v>
      </c>
      <c r="F31" s="446">
        <v>1.5</v>
      </c>
      <c r="G31" s="446">
        <v>1.5</v>
      </c>
      <c r="H31" s="446">
        <v>1.5</v>
      </c>
      <c r="I31" s="446">
        <f>VLOOKUP($B31,'[1]3105'!$B$6:$N$40, 13, FALSE)</f>
        <v>0.17391304347826086</v>
      </c>
      <c r="J31" s="446">
        <v>1.5</v>
      </c>
      <c r="K31" s="446">
        <v>1.5</v>
      </c>
      <c r="L31" s="446">
        <f>VLOOKUP($B31,'[1]2106'!$B$6:$N$33, 13, FALSE)</f>
        <v>0.12</v>
      </c>
      <c r="M31" s="447"/>
      <c r="N31" s="446">
        <v>1.5</v>
      </c>
      <c r="O31" s="446">
        <v>1.5</v>
      </c>
      <c r="P31" s="446">
        <v>1.5</v>
      </c>
      <c r="Q31" s="446">
        <f>VLOOKUP($B31,'[1]3008'!$B$6:$N$35, 13, FALSE)</f>
        <v>0.32142857142857145</v>
      </c>
      <c r="R31" s="446">
        <v>1.5</v>
      </c>
      <c r="S31" s="446">
        <v>1.5</v>
      </c>
      <c r="T31" s="446">
        <v>1.5</v>
      </c>
      <c r="U31" s="448">
        <f t="shared" si="0"/>
        <v>17.115341614906832</v>
      </c>
      <c r="W31" s="448">
        <f t="shared" si="1"/>
        <v>0.12</v>
      </c>
      <c r="X31" s="448">
        <f t="shared" si="2"/>
        <v>0.17391304347826086</v>
      </c>
      <c r="Y31" s="448">
        <f t="shared" si="3"/>
        <v>0.32142857142857145</v>
      </c>
      <c r="Z31" s="448">
        <f t="shared" si="4"/>
        <v>1.5</v>
      </c>
      <c r="AA31" s="448">
        <f t="shared" si="5"/>
        <v>1.5</v>
      </c>
      <c r="AB31" s="448">
        <f t="shared" si="6"/>
        <v>1.5</v>
      </c>
      <c r="AC31" s="448">
        <f t="shared" si="7"/>
        <v>1.5</v>
      </c>
      <c r="AD31" s="449">
        <f t="shared" si="8"/>
        <v>1.5</v>
      </c>
      <c r="AE31" s="450">
        <f t="shared" si="9"/>
        <v>8.115341614906832</v>
      </c>
    </row>
    <row r="32" spans="1:31" s="429" customFormat="1" ht="13.35" customHeight="1" x14ac:dyDescent="0.2">
      <c r="A32" s="443">
        <v>27</v>
      </c>
      <c r="B32" s="455" t="s">
        <v>168</v>
      </c>
      <c r="C32" s="81" t="s">
        <v>197</v>
      </c>
      <c r="D32" s="445">
        <v>0.75</v>
      </c>
      <c r="E32" s="82" t="s">
        <v>60</v>
      </c>
      <c r="F32" s="446">
        <f>VLOOKUP($B32,'[1]0305'!$B$6:$N$28, 13, FALSE)</f>
        <v>0.77777777777777779</v>
      </c>
      <c r="G32" s="446">
        <f>VLOOKUP($B32,'[1]1005'!$B$6:$N$28, 13, FALSE)</f>
        <v>0.91666666666666663</v>
      </c>
      <c r="H32" s="446">
        <v>1.5</v>
      </c>
      <c r="I32" s="446">
        <v>1.5</v>
      </c>
      <c r="J32" s="446">
        <f>VLOOKUP($B32,'[1]0706'!$B$6:$N$40, 13, FALSE)</f>
        <v>1</v>
      </c>
      <c r="K32" s="446">
        <f>VLOOKUP($B32,'[1]1406'!$B$6:$N$40, 13, FALSE)</f>
        <v>1</v>
      </c>
      <c r="L32" s="446">
        <f>VLOOKUP($B32,'[1]2106'!$B$6:$N$33, 13, FALSE)</f>
        <v>1</v>
      </c>
      <c r="M32" s="447"/>
      <c r="N32" s="446">
        <f>VLOOKUP($B32,'[1]0908'!$B$6:$N$25, 13, FALSE)</f>
        <v>0.94444444444444442</v>
      </c>
      <c r="O32" s="446">
        <v>1.5</v>
      </c>
      <c r="P32" s="446">
        <f>VLOOKUP($B32,'[1]2308'!$B$6:$N$35, 13, FALSE)</f>
        <v>1</v>
      </c>
      <c r="Q32" s="446">
        <v>1.5</v>
      </c>
      <c r="R32" s="446">
        <v>1.5</v>
      </c>
      <c r="S32" s="446">
        <v>1.5</v>
      </c>
      <c r="T32" s="446">
        <v>1.5</v>
      </c>
      <c r="U32" s="448">
        <f t="shared" si="0"/>
        <v>17.138888888888889</v>
      </c>
      <c r="W32" s="448">
        <f t="shared" si="1"/>
        <v>0.77777777777777779</v>
      </c>
      <c r="X32" s="448">
        <f t="shared" si="2"/>
        <v>0.91666666666666663</v>
      </c>
      <c r="Y32" s="448">
        <f t="shared" si="3"/>
        <v>0.94444444444444442</v>
      </c>
      <c r="Z32" s="448">
        <f t="shared" si="4"/>
        <v>1</v>
      </c>
      <c r="AA32" s="448">
        <f t="shared" si="5"/>
        <v>1</v>
      </c>
      <c r="AB32" s="448">
        <f t="shared" si="6"/>
        <v>1</v>
      </c>
      <c r="AC32" s="448">
        <f t="shared" si="7"/>
        <v>1</v>
      </c>
      <c r="AD32" s="449">
        <f t="shared" si="8"/>
        <v>1.5</v>
      </c>
      <c r="AE32" s="450">
        <f t="shared" si="9"/>
        <v>8.1388888888888893</v>
      </c>
    </row>
    <row r="33" spans="1:31" x14ac:dyDescent="0.25">
      <c r="A33" s="443">
        <v>28</v>
      </c>
      <c r="B33" s="81" t="s">
        <v>112</v>
      </c>
      <c r="C33" s="81" t="s">
        <v>113</v>
      </c>
      <c r="D33" s="445">
        <v>0.75694444444444453</v>
      </c>
      <c r="E33" s="82" t="s">
        <v>55</v>
      </c>
      <c r="F33" s="446">
        <v>1.5</v>
      </c>
      <c r="G33" s="446">
        <v>1.5</v>
      </c>
      <c r="H33" s="446">
        <v>1.5</v>
      </c>
      <c r="I33" s="446">
        <f>VLOOKUP($B33,'[1]3105'!$B$6:$N$40, 13, FALSE)</f>
        <v>0.65217391304347827</v>
      </c>
      <c r="J33" s="446">
        <f>VLOOKUP($B33,'[1]0706'!$B$6:$N$40, 13, FALSE)</f>
        <v>0.34782608695652173</v>
      </c>
      <c r="K33" s="446">
        <v>1.5</v>
      </c>
      <c r="L33" s="446">
        <v>1.5</v>
      </c>
      <c r="M33" s="447"/>
      <c r="N33" s="446">
        <v>1.5</v>
      </c>
      <c r="O33" s="446">
        <v>1.5</v>
      </c>
      <c r="P33" s="446">
        <f>VLOOKUP($B33,'[1]2308'!$B$6:$N$35, 13, FALSE)</f>
        <v>0.68</v>
      </c>
      <c r="Q33" s="446">
        <f>VLOOKUP($B33,'[1]3008'!$B$6:$N$35, 13, FALSE)</f>
        <v>0.7142857142857143</v>
      </c>
      <c r="R33" s="446">
        <v>1.5</v>
      </c>
      <c r="S33" s="446">
        <v>1.5</v>
      </c>
      <c r="T33" s="446">
        <v>1.5</v>
      </c>
      <c r="U33" s="448">
        <f t="shared" si="0"/>
        <v>17.394285714285715</v>
      </c>
      <c r="V33" s="429"/>
      <c r="W33" s="448">
        <f t="shared" si="1"/>
        <v>0.34782608695652173</v>
      </c>
      <c r="X33" s="448">
        <f t="shared" si="2"/>
        <v>0.65217391304347827</v>
      </c>
      <c r="Y33" s="448">
        <f t="shared" si="3"/>
        <v>0.68</v>
      </c>
      <c r="Z33" s="448">
        <f t="shared" si="4"/>
        <v>0.7142857142857143</v>
      </c>
      <c r="AA33" s="448">
        <f t="shared" si="5"/>
        <v>1.5</v>
      </c>
      <c r="AB33" s="448">
        <f t="shared" si="6"/>
        <v>1.5</v>
      </c>
      <c r="AC33" s="448">
        <f t="shared" si="7"/>
        <v>1.5</v>
      </c>
      <c r="AD33" s="449">
        <f t="shared" si="8"/>
        <v>1.5</v>
      </c>
      <c r="AE33" s="450">
        <f t="shared" si="9"/>
        <v>8.394285714285715</v>
      </c>
    </row>
    <row r="34" spans="1:31" x14ac:dyDescent="0.25">
      <c r="A34" s="443">
        <v>29</v>
      </c>
      <c r="B34" s="81" t="s">
        <v>198</v>
      </c>
      <c r="C34" s="81" t="s">
        <v>199</v>
      </c>
      <c r="D34" s="445">
        <v>0.75694444444444453</v>
      </c>
      <c r="E34" s="82" t="s">
        <v>64</v>
      </c>
      <c r="F34" s="446">
        <f>VLOOKUP($B34,'[1]0305'!$B$6:$N$28, 13, FALSE)</f>
        <v>0.88888888888888884</v>
      </c>
      <c r="G34" s="446">
        <f>VLOOKUP($B34,'[1]1005'!$B$6:$N$28, 13, FALSE)</f>
        <v>0.66666666666666663</v>
      </c>
      <c r="H34" s="446">
        <v>1.5</v>
      </c>
      <c r="I34" s="446">
        <f>VLOOKUP($B34,'[1]3105'!$B$6:$N$40, 13, FALSE)</f>
        <v>8.6956521739130432E-2</v>
      </c>
      <c r="J34" s="446">
        <v>1.5</v>
      </c>
      <c r="K34" s="446">
        <v>1.5</v>
      </c>
      <c r="L34" s="446">
        <v>1.5</v>
      </c>
      <c r="M34" s="447"/>
      <c r="N34" s="446">
        <v>1.5</v>
      </c>
      <c r="O34" s="446">
        <v>1.5</v>
      </c>
      <c r="P34" s="446">
        <v>1.5</v>
      </c>
      <c r="Q34" s="446">
        <v>1.5</v>
      </c>
      <c r="R34" s="446">
        <v>1.5</v>
      </c>
      <c r="S34" s="446">
        <v>1.5</v>
      </c>
      <c r="T34" s="446">
        <v>1.5</v>
      </c>
      <c r="U34" s="448">
        <f t="shared" si="0"/>
        <v>18.142512077294686</v>
      </c>
      <c r="V34" s="429"/>
      <c r="W34" s="448">
        <f t="shared" si="1"/>
        <v>8.6956521739130432E-2</v>
      </c>
      <c r="X34" s="448">
        <f t="shared" si="2"/>
        <v>0.66666666666666663</v>
      </c>
      <c r="Y34" s="448">
        <f t="shared" si="3"/>
        <v>0.88888888888888884</v>
      </c>
      <c r="Z34" s="448">
        <f t="shared" si="4"/>
        <v>1.5</v>
      </c>
      <c r="AA34" s="448">
        <f t="shared" si="5"/>
        <v>1.5</v>
      </c>
      <c r="AB34" s="448">
        <f t="shared" si="6"/>
        <v>1.5</v>
      </c>
      <c r="AC34" s="448">
        <f t="shared" si="7"/>
        <v>1.5</v>
      </c>
      <c r="AD34" s="448">
        <f t="shared" si="8"/>
        <v>1.5</v>
      </c>
      <c r="AE34" s="450">
        <f t="shared" si="9"/>
        <v>9.1425120772946862</v>
      </c>
    </row>
    <row r="35" spans="1:31" x14ac:dyDescent="0.25">
      <c r="A35" s="443">
        <v>30</v>
      </c>
      <c r="B35" s="187" t="s">
        <v>200</v>
      </c>
      <c r="C35" s="141" t="s">
        <v>201</v>
      </c>
      <c r="D35" s="445">
        <v>0.75</v>
      </c>
      <c r="E35" s="443" t="s">
        <v>64</v>
      </c>
      <c r="F35" s="446">
        <v>1.5</v>
      </c>
      <c r="G35" s="446">
        <v>1.5</v>
      </c>
      <c r="H35" s="446">
        <f>VLOOKUP($B35,'[1]2405'!$B$6:$N$27, 13, FALSE)</f>
        <v>0.8</v>
      </c>
      <c r="I35" s="446">
        <f>VLOOKUP($B35,'[1]3105'!$B$6:$N$40, 13, FALSE)</f>
        <v>0.52173913043478259</v>
      </c>
      <c r="J35" s="446">
        <v>1.5</v>
      </c>
      <c r="K35" s="446">
        <v>1.5</v>
      </c>
      <c r="L35" s="446">
        <f>VLOOKUP($B35,'[1]2106'!$B$6:$N$33, 13, FALSE)</f>
        <v>0.6</v>
      </c>
      <c r="M35" s="447"/>
      <c r="N35" s="446">
        <v>1.5</v>
      </c>
      <c r="O35" s="446">
        <v>1.5</v>
      </c>
      <c r="P35" s="446">
        <v>1.5</v>
      </c>
      <c r="Q35" s="446">
        <v>1.5</v>
      </c>
      <c r="R35" s="446">
        <v>1.5</v>
      </c>
      <c r="S35" s="446">
        <v>1.5</v>
      </c>
      <c r="T35" s="446">
        <v>1.5</v>
      </c>
      <c r="U35" s="448">
        <f t="shared" si="0"/>
        <v>18.42173913043478</v>
      </c>
      <c r="V35" s="429"/>
      <c r="W35" s="448">
        <f t="shared" si="1"/>
        <v>0.52173913043478259</v>
      </c>
      <c r="X35" s="448">
        <f t="shared" si="2"/>
        <v>0.6</v>
      </c>
      <c r="Y35" s="448">
        <f t="shared" si="3"/>
        <v>0.8</v>
      </c>
      <c r="Z35" s="448">
        <f t="shared" si="4"/>
        <v>1.5</v>
      </c>
      <c r="AA35" s="448">
        <f t="shared" si="5"/>
        <v>1.5</v>
      </c>
      <c r="AB35" s="448">
        <f t="shared" si="6"/>
        <v>1.5</v>
      </c>
      <c r="AC35" s="448">
        <f t="shared" si="7"/>
        <v>1.5</v>
      </c>
      <c r="AD35" s="448">
        <f t="shared" si="8"/>
        <v>1.5</v>
      </c>
      <c r="AE35" s="450">
        <f t="shared" si="9"/>
        <v>9.4217391304347835</v>
      </c>
    </row>
    <row r="36" spans="1:31" x14ac:dyDescent="0.25">
      <c r="A36" s="443">
        <v>31</v>
      </c>
      <c r="B36" s="187" t="s">
        <v>125</v>
      </c>
      <c r="C36" s="141" t="s">
        <v>202</v>
      </c>
      <c r="D36" s="445">
        <v>0.75</v>
      </c>
      <c r="E36" s="443" t="s">
        <v>64</v>
      </c>
      <c r="F36" s="446">
        <v>1.5</v>
      </c>
      <c r="G36" s="446">
        <f>VLOOKUP($B36,'[1]1005'!$B$6:$N$28, 13, FALSE)</f>
        <v>1.5</v>
      </c>
      <c r="H36" s="446">
        <v>1.5</v>
      </c>
      <c r="I36" s="446">
        <f>VLOOKUP($B36,'[1]3105'!$B$6:$N$40, 13, FALSE)</f>
        <v>0.78260869565217395</v>
      </c>
      <c r="J36" s="446">
        <v>1.5</v>
      </c>
      <c r="K36" s="446">
        <v>1.5</v>
      </c>
      <c r="L36" s="446">
        <f>VLOOKUP($B36,'[1]2106'!$B$6:$N$33, 13, FALSE)</f>
        <v>1</v>
      </c>
      <c r="M36" s="447"/>
      <c r="N36" s="446">
        <v>1.5</v>
      </c>
      <c r="O36" s="446">
        <v>1.5</v>
      </c>
      <c r="P36" s="446">
        <v>1.5</v>
      </c>
      <c r="Q36" s="446">
        <f>VLOOKUP($B36,'[1]3008'!$B$6:$N$35, 13, FALSE)</f>
        <v>0.8571428571428571</v>
      </c>
      <c r="R36" s="446">
        <v>1.5</v>
      </c>
      <c r="S36" s="446">
        <v>1.5</v>
      </c>
      <c r="T36" s="446">
        <v>1.5</v>
      </c>
      <c r="U36" s="448">
        <f t="shared" si="0"/>
        <v>19.139751552795033</v>
      </c>
      <c r="V36" s="429"/>
      <c r="W36" s="448">
        <f t="shared" si="1"/>
        <v>0.78260869565217395</v>
      </c>
      <c r="X36" s="448">
        <f t="shared" si="2"/>
        <v>0.8571428571428571</v>
      </c>
      <c r="Y36" s="448">
        <f t="shared" si="3"/>
        <v>1</v>
      </c>
      <c r="Z36" s="448">
        <f t="shared" si="4"/>
        <v>1.5</v>
      </c>
      <c r="AA36" s="448">
        <f t="shared" si="5"/>
        <v>1.5</v>
      </c>
      <c r="AB36" s="448">
        <f t="shared" si="6"/>
        <v>1.5</v>
      </c>
      <c r="AC36" s="448">
        <f t="shared" si="7"/>
        <v>1.5</v>
      </c>
      <c r="AD36" s="448">
        <f t="shared" si="8"/>
        <v>1.5</v>
      </c>
      <c r="AE36" s="450">
        <f t="shared" si="9"/>
        <v>10.139751552795031</v>
      </c>
    </row>
    <row r="37" spans="1:31" x14ac:dyDescent="0.25">
      <c r="A37" s="443">
        <v>32</v>
      </c>
      <c r="B37" s="81" t="s">
        <v>90</v>
      </c>
      <c r="C37" s="81" t="s">
        <v>73</v>
      </c>
      <c r="D37" s="445">
        <v>0.75</v>
      </c>
      <c r="E37" s="82" t="s">
        <v>64</v>
      </c>
      <c r="F37" s="446">
        <v>1.5</v>
      </c>
      <c r="G37" s="446">
        <v>1.5</v>
      </c>
      <c r="H37" s="446">
        <v>1.5</v>
      </c>
      <c r="I37" s="446">
        <v>1.5</v>
      </c>
      <c r="J37" s="446">
        <v>1.5</v>
      </c>
      <c r="K37" s="446">
        <v>1.5</v>
      </c>
      <c r="L37" s="446">
        <v>1.5</v>
      </c>
      <c r="M37" s="447"/>
      <c r="N37" s="446">
        <v>1.5</v>
      </c>
      <c r="O37" s="446">
        <v>1.5</v>
      </c>
      <c r="P37" s="446">
        <f>VLOOKUP($B37,'[1]2308'!$B$6:$N$35, 13, FALSE)</f>
        <v>0.88</v>
      </c>
      <c r="Q37" s="446">
        <f>VLOOKUP($B37,'[1]3008'!$B$6:$N$35, 13, FALSE)</f>
        <v>0.42857142857142855</v>
      </c>
      <c r="R37" s="446">
        <v>1.5</v>
      </c>
      <c r="S37" s="446">
        <v>1.5</v>
      </c>
      <c r="T37" s="446">
        <v>1.5</v>
      </c>
      <c r="U37" s="448">
        <f t="shared" si="0"/>
        <v>19.30857142857143</v>
      </c>
      <c r="V37" s="429"/>
      <c r="W37" s="448">
        <f t="shared" si="1"/>
        <v>0.42857142857142855</v>
      </c>
      <c r="X37" s="448">
        <f t="shared" si="2"/>
        <v>0.88</v>
      </c>
      <c r="Y37" s="448">
        <f t="shared" si="3"/>
        <v>1.5</v>
      </c>
      <c r="Z37" s="448">
        <f t="shared" si="4"/>
        <v>1.5</v>
      </c>
      <c r="AA37" s="448">
        <f t="shared" si="5"/>
        <v>1.5</v>
      </c>
      <c r="AB37" s="448">
        <f t="shared" si="6"/>
        <v>1.5</v>
      </c>
      <c r="AC37" s="448">
        <f t="shared" si="7"/>
        <v>1.5</v>
      </c>
      <c r="AD37" s="448">
        <f t="shared" si="8"/>
        <v>1.5</v>
      </c>
      <c r="AE37" s="450">
        <f t="shared" si="9"/>
        <v>10.30857142857143</v>
      </c>
    </row>
    <row r="38" spans="1:31" x14ac:dyDescent="0.25">
      <c r="A38" s="443">
        <v>33</v>
      </c>
      <c r="B38" s="162" t="s">
        <v>131</v>
      </c>
      <c r="C38" s="81" t="s">
        <v>132</v>
      </c>
      <c r="D38" s="445">
        <v>0.75694444444444453</v>
      </c>
      <c r="E38" s="453" t="s">
        <v>55</v>
      </c>
      <c r="F38" s="446">
        <v>1.5</v>
      </c>
      <c r="G38" s="446">
        <v>1.5</v>
      </c>
      <c r="H38" s="446">
        <v>1.5</v>
      </c>
      <c r="I38" s="446">
        <v>1.5</v>
      </c>
      <c r="J38" s="446">
        <v>1.5</v>
      </c>
      <c r="K38" s="446">
        <v>1.5</v>
      </c>
      <c r="L38" s="446">
        <v>1.5</v>
      </c>
      <c r="M38" s="447"/>
      <c r="N38" s="446">
        <v>1.5</v>
      </c>
      <c r="O38" s="446">
        <f>VLOOKUP($B38,'[1]1608'!$B$6:$N$25, 13, FALSE)</f>
        <v>1</v>
      </c>
      <c r="P38" s="446">
        <f>VLOOKUP($B38,'[1]2308'!$B$6:$N$35, 13, FALSE)</f>
        <v>0.96</v>
      </c>
      <c r="Q38" s="446">
        <f>VLOOKUP($B38,'[1]3008'!$B$6:$N$35, 13, FALSE)</f>
        <v>0.9285714285714286</v>
      </c>
      <c r="R38" s="446">
        <v>1.5</v>
      </c>
      <c r="S38" s="446">
        <v>1.5</v>
      </c>
      <c r="T38" s="446">
        <v>1.5</v>
      </c>
      <c r="U38" s="448">
        <f t="shared" si="0"/>
        <v>19.388571428571431</v>
      </c>
      <c r="V38" s="429"/>
      <c r="W38" s="448">
        <f t="shared" si="1"/>
        <v>0.9285714285714286</v>
      </c>
      <c r="X38" s="448">
        <f t="shared" si="2"/>
        <v>0.96</v>
      </c>
      <c r="Y38" s="448">
        <f t="shared" si="3"/>
        <v>1</v>
      </c>
      <c r="Z38" s="448">
        <f t="shared" si="4"/>
        <v>1.5</v>
      </c>
      <c r="AA38" s="448">
        <f t="shared" si="5"/>
        <v>1.5</v>
      </c>
      <c r="AB38" s="448">
        <f t="shared" si="6"/>
        <v>1.5</v>
      </c>
      <c r="AC38" s="448">
        <f t="shared" si="7"/>
        <v>1.5</v>
      </c>
      <c r="AD38" s="448">
        <f t="shared" si="8"/>
        <v>1.5</v>
      </c>
      <c r="AE38" s="450">
        <f t="shared" si="9"/>
        <v>10.388571428571428</v>
      </c>
    </row>
    <row r="39" spans="1:31" x14ac:dyDescent="0.25">
      <c r="A39" s="443">
        <v>34</v>
      </c>
      <c r="B39" s="141" t="s">
        <v>203</v>
      </c>
      <c r="C39" s="141" t="s">
        <v>204</v>
      </c>
      <c r="D39" s="445">
        <v>0.75694444444444453</v>
      </c>
      <c r="E39" s="142" t="s">
        <v>60</v>
      </c>
      <c r="F39" s="446">
        <v>1.5</v>
      </c>
      <c r="G39" s="446">
        <v>1.5</v>
      </c>
      <c r="H39" s="446">
        <v>1.5</v>
      </c>
      <c r="I39" s="446">
        <v>1.5</v>
      </c>
      <c r="J39" s="446">
        <v>1.5</v>
      </c>
      <c r="K39" s="446">
        <v>1.5</v>
      </c>
      <c r="L39" s="446">
        <v>1.5</v>
      </c>
      <c r="M39" s="447"/>
      <c r="N39" s="446">
        <f>VLOOKUP($B39,'[1]0908'!$B$6:$N$25, 13, FALSE)</f>
        <v>0.72222222222222221</v>
      </c>
      <c r="O39" s="446">
        <f>VLOOKUP($B39,'[1]1608'!$B$6:$N$25, 13, FALSE)</f>
        <v>0.8571428571428571</v>
      </c>
      <c r="P39" s="446">
        <v>1.5</v>
      </c>
      <c r="Q39" s="446">
        <v>1.5</v>
      </c>
      <c r="R39" s="446">
        <v>1.5</v>
      </c>
      <c r="S39" s="446">
        <v>1.5</v>
      </c>
      <c r="T39" s="446">
        <v>1.5</v>
      </c>
      <c r="U39" s="448">
        <f t="shared" si="0"/>
        <v>19.579365079365079</v>
      </c>
      <c r="V39" s="429"/>
      <c r="W39" s="448">
        <f t="shared" si="1"/>
        <v>0.72222222222222221</v>
      </c>
      <c r="X39" s="448">
        <f t="shared" si="2"/>
        <v>0.8571428571428571</v>
      </c>
      <c r="Y39" s="448">
        <f t="shared" si="3"/>
        <v>1.5</v>
      </c>
      <c r="Z39" s="448">
        <f t="shared" si="4"/>
        <v>1.5</v>
      </c>
      <c r="AA39" s="448">
        <f t="shared" si="5"/>
        <v>1.5</v>
      </c>
      <c r="AB39" s="448">
        <f t="shared" si="6"/>
        <v>1.5</v>
      </c>
      <c r="AC39" s="448">
        <f t="shared" si="7"/>
        <v>1.5</v>
      </c>
      <c r="AD39" s="448">
        <f t="shared" si="8"/>
        <v>1.5</v>
      </c>
      <c r="AE39" s="450">
        <f t="shared" si="9"/>
        <v>10.579365079365079</v>
      </c>
    </row>
    <row r="40" spans="1:31" x14ac:dyDescent="0.25">
      <c r="A40" s="443">
        <v>35</v>
      </c>
      <c r="B40" s="187" t="s">
        <v>121</v>
      </c>
      <c r="C40" s="141" t="s">
        <v>79</v>
      </c>
      <c r="D40" s="445">
        <v>0.75</v>
      </c>
      <c r="E40" s="451" t="s">
        <v>205</v>
      </c>
      <c r="F40" s="446">
        <v>1.5</v>
      </c>
      <c r="G40" s="446">
        <v>1.5</v>
      </c>
      <c r="H40" s="446">
        <v>1.5</v>
      </c>
      <c r="I40" s="446">
        <v>1.5</v>
      </c>
      <c r="J40" s="446">
        <v>1.5</v>
      </c>
      <c r="K40" s="446">
        <v>1.5</v>
      </c>
      <c r="L40" s="446">
        <v>1.5</v>
      </c>
      <c r="M40" s="447"/>
      <c r="N40" s="446">
        <v>1.5</v>
      </c>
      <c r="O40" s="446">
        <v>1.5</v>
      </c>
      <c r="P40" s="446">
        <v>1.5</v>
      </c>
      <c r="Q40" s="446">
        <f>VLOOKUP($B40,'[1]3008'!$B$6:$N$35, 13, FALSE)</f>
        <v>0.8214285714285714</v>
      </c>
      <c r="R40" s="446">
        <v>1.5</v>
      </c>
      <c r="S40" s="446">
        <v>1.5</v>
      </c>
      <c r="T40" s="446">
        <v>1.5</v>
      </c>
      <c r="U40" s="448">
        <f t="shared" si="0"/>
        <v>20.321428571428569</v>
      </c>
      <c r="V40" s="429"/>
      <c r="W40" s="448">
        <f t="shared" si="1"/>
        <v>0.8214285714285714</v>
      </c>
      <c r="X40" s="448">
        <f t="shared" si="2"/>
        <v>1.5</v>
      </c>
      <c r="Y40" s="448">
        <f t="shared" si="3"/>
        <v>1.5</v>
      </c>
      <c r="Z40" s="448">
        <f t="shared" si="4"/>
        <v>1.5</v>
      </c>
      <c r="AA40" s="448">
        <f t="shared" si="5"/>
        <v>1.5</v>
      </c>
      <c r="AB40" s="448">
        <f t="shared" si="6"/>
        <v>1.5</v>
      </c>
      <c r="AC40" s="448">
        <f t="shared" si="7"/>
        <v>1.5</v>
      </c>
      <c r="AD40" s="448">
        <f t="shared" si="8"/>
        <v>1.5</v>
      </c>
      <c r="AE40" s="450">
        <f t="shared" si="9"/>
        <v>11.321428571428571</v>
      </c>
    </row>
    <row r="41" spans="1:31" x14ac:dyDescent="0.25">
      <c r="A41" s="443">
        <v>36</v>
      </c>
      <c r="B41" s="187" t="s">
        <v>206</v>
      </c>
      <c r="C41" s="141" t="s">
        <v>207</v>
      </c>
      <c r="D41" s="445">
        <v>0.75</v>
      </c>
      <c r="E41" s="443" t="s">
        <v>64</v>
      </c>
      <c r="F41" s="446">
        <v>1.5</v>
      </c>
      <c r="G41" s="446">
        <v>1.5</v>
      </c>
      <c r="H41" s="446">
        <v>1.5</v>
      </c>
      <c r="I41" s="446">
        <v>1.5</v>
      </c>
      <c r="J41" s="446">
        <v>1.5</v>
      </c>
      <c r="K41" s="446">
        <v>1.5</v>
      </c>
      <c r="L41" s="446">
        <v>1.5</v>
      </c>
      <c r="M41" s="447"/>
      <c r="N41" s="446">
        <v>1.5</v>
      </c>
      <c r="O41" s="446">
        <v>1.5</v>
      </c>
      <c r="P41" s="446">
        <v>1.5</v>
      </c>
      <c r="Q41" s="446">
        <v>1.5</v>
      </c>
      <c r="R41" s="446">
        <v>1.5</v>
      </c>
      <c r="S41" s="446">
        <v>1.5</v>
      </c>
      <c r="T41" s="446">
        <v>1.5</v>
      </c>
      <c r="U41" s="448">
        <f t="shared" si="0"/>
        <v>21</v>
      </c>
      <c r="V41" s="429"/>
      <c r="W41" s="448">
        <f t="shared" si="1"/>
        <v>1.5</v>
      </c>
      <c r="X41" s="448">
        <f t="shared" si="2"/>
        <v>1.5</v>
      </c>
      <c r="Y41" s="448">
        <f t="shared" si="3"/>
        <v>1.5</v>
      </c>
      <c r="Z41" s="448">
        <f t="shared" si="4"/>
        <v>1.5</v>
      </c>
      <c r="AA41" s="448">
        <f t="shared" si="5"/>
        <v>1.5</v>
      </c>
      <c r="AB41" s="448">
        <f t="shared" si="6"/>
        <v>1.5</v>
      </c>
      <c r="AC41" s="448">
        <f t="shared" si="7"/>
        <v>1.5</v>
      </c>
      <c r="AD41" s="448">
        <f t="shared" si="8"/>
        <v>1.5</v>
      </c>
      <c r="AE41" s="450">
        <f t="shared" si="9"/>
        <v>12</v>
      </c>
    </row>
    <row r="42" spans="1:31" x14ac:dyDescent="0.25"/>
    <row r="43" spans="1:31" x14ac:dyDescent="0.25"/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</sheetData>
  <autoFilter ref="A5:AE32" xr:uid="{EE37F727-8EDA-405C-9E5C-553863F99D5F}">
    <sortState xmlns:xlrd2="http://schemas.microsoft.com/office/spreadsheetml/2017/richdata2" ref="A6:AE41">
      <sortCondition ref="AE5:AE32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2308</vt:lpstr>
      <vt:lpstr>3008</vt:lpstr>
      <vt:lpstr>Sammendrag foreløpig</vt:lpstr>
      <vt:lpstr>'3008'!Utskriftsområde</vt:lpstr>
      <vt:lpstr>'Sammendrag foreløpig'!Utskriftsområde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Lyng-Olsen, Joachim</dc:creator>
  <cp:lastModifiedBy>Stig Ulfsby</cp:lastModifiedBy>
  <dcterms:created xsi:type="dcterms:W3CDTF">2022-09-04T09:10:55Z</dcterms:created>
  <dcterms:modified xsi:type="dcterms:W3CDTF">2022-09-05T07:38:41Z</dcterms:modified>
</cp:coreProperties>
</file>