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1" documentId="8_{E13F0601-7B21-4233-8E2C-75264AA805A4}" xr6:coauthVersionLast="47" xr6:coauthVersionMax="47" xr10:uidLastSave="{A06D4BEA-7AB6-48B7-B6C2-FF87DF100B1F}"/>
  <bookViews>
    <workbookView xWindow="1656" yWindow="0" windowWidth="17916" windowHeight="11820" xr2:uid="{415A1547-36A4-4CD4-8243-FA391E2D2280}"/>
  </bookViews>
  <sheets>
    <sheet name="2206" sheetId="2" r:id="rId1"/>
    <sheet name="Sammendrag" sheetId="1" r:id="rId2"/>
  </sheets>
  <externalReferences>
    <externalReference r:id="rId3"/>
  </externalReferences>
  <definedNames>
    <definedName name="_xlnm._FilterDatabase" localSheetId="0" hidden="1">'2206'!$A$5:$AS$26</definedName>
    <definedName name="_xlnm._FilterDatabase" localSheetId="1" hidden="1">Sammendrag!$A$5:$V$50</definedName>
    <definedName name="_xlnm.Print_Area" localSheetId="0">'2206'!$A$1:$O$11</definedName>
    <definedName name="_xlnm.Print_Area" localSheetId="1">Sammendrag!$A$1:$U$42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6" i="2" l="1"/>
  <c r="AO26" i="2"/>
  <c r="AQ26" i="2" s="1"/>
  <c r="AN26" i="2"/>
  <c r="AL26" i="2"/>
  <c r="AK26" i="2"/>
  <c r="AM26" i="2" s="1"/>
  <c r="L26" i="2" s="1"/>
  <c r="AJ26" i="2"/>
  <c r="AH26" i="2"/>
  <c r="AG26" i="2"/>
  <c r="AI26" i="2" s="1"/>
  <c r="AF26" i="2"/>
  <c r="AD26" i="2"/>
  <c r="AC26" i="2"/>
  <c r="AE26" i="2" s="1"/>
  <c r="AB26" i="2"/>
  <c r="N26" i="2"/>
  <c r="J26" i="2"/>
  <c r="M26" i="2" s="1"/>
  <c r="AP25" i="2"/>
  <c r="AO25" i="2"/>
  <c r="AQ25" i="2" s="1"/>
  <c r="AN25" i="2"/>
  <c r="AL25" i="2"/>
  <c r="AK25" i="2"/>
  <c r="AM25" i="2" s="1"/>
  <c r="L25" i="2" s="1"/>
  <c r="AJ25" i="2"/>
  <c r="AH25" i="2"/>
  <c r="AG25" i="2"/>
  <c r="AI25" i="2" s="1"/>
  <c r="AF25" i="2"/>
  <c r="AD25" i="2"/>
  <c r="AC25" i="2"/>
  <c r="AE25" i="2" s="1"/>
  <c r="AB25" i="2"/>
  <c r="N25" i="2"/>
  <c r="J25" i="2"/>
  <c r="M25" i="2" s="1"/>
  <c r="AP24" i="2"/>
  <c r="AO24" i="2"/>
  <c r="AQ24" i="2" s="1"/>
  <c r="AN24" i="2"/>
  <c r="AL24" i="2"/>
  <c r="AK24" i="2"/>
  <c r="AM24" i="2" s="1"/>
  <c r="L24" i="2" s="1"/>
  <c r="AJ24" i="2"/>
  <c r="AH24" i="2"/>
  <c r="AG24" i="2"/>
  <c r="AI24" i="2" s="1"/>
  <c r="AF24" i="2"/>
  <c r="AD24" i="2"/>
  <c r="AC24" i="2"/>
  <c r="AE24" i="2" s="1"/>
  <c r="AB24" i="2"/>
  <c r="N24" i="2"/>
  <c r="J24" i="2"/>
  <c r="M24" i="2" s="1"/>
  <c r="AP23" i="2"/>
  <c r="AO23" i="2"/>
  <c r="AQ23" i="2" s="1"/>
  <c r="AN23" i="2"/>
  <c r="AL23" i="2"/>
  <c r="AK23" i="2"/>
  <c r="AM23" i="2" s="1"/>
  <c r="L23" i="2" s="1"/>
  <c r="AJ23" i="2"/>
  <c r="AH23" i="2"/>
  <c r="AG23" i="2"/>
  <c r="AI23" i="2" s="1"/>
  <c r="AF23" i="2"/>
  <c r="AD23" i="2"/>
  <c r="AC23" i="2"/>
  <c r="AE23" i="2" s="1"/>
  <c r="AB23" i="2"/>
  <c r="N23" i="2"/>
  <c r="J23" i="2"/>
  <c r="M23" i="2" s="1"/>
  <c r="AP22" i="2"/>
  <c r="AO22" i="2"/>
  <c r="AQ22" i="2" s="1"/>
  <c r="AN22" i="2"/>
  <c r="AL22" i="2"/>
  <c r="AK22" i="2"/>
  <c r="AM22" i="2" s="1"/>
  <c r="AJ22" i="2"/>
  <c r="AH22" i="2"/>
  <c r="AG22" i="2"/>
  <c r="AI22" i="2" s="1"/>
  <c r="AF22" i="2"/>
  <c r="AD22" i="2"/>
  <c r="AC22" i="2"/>
  <c r="AE22" i="2" s="1"/>
  <c r="AB22" i="2"/>
  <c r="N22" i="2"/>
  <c r="L22" i="2"/>
  <c r="J22" i="2"/>
  <c r="AP21" i="2"/>
  <c r="AO21" i="2"/>
  <c r="AQ21" i="2" s="1"/>
  <c r="AN21" i="2"/>
  <c r="AL21" i="2"/>
  <c r="AK21" i="2"/>
  <c r="AM21" i="2" s="1"/>
  <c r="L21" i="2" s="1"/>
  <c r="AJ21" i="2"/>
  <c r="AH21" i="2"/>
  <c r="AG21" i="2"/>
  <c r="AI21" i="2" s="1"/>
  <c r="AF21" i="2"/>
  <c r="AD21" i="2"/>
  <c r="AC21" i="2"/>
  <c r="AE21" i="2" s="1"/>
  <c r="AB21" i="2"/>
  <c r="N21" i="2"/>
  <c r="J21" i="2"/>
  <c r="AO20" i="2"/>
  <c r="AQ20" i="2" s="1"/>
  <c r="AN20" i="2"/>
  <c r="AL20" i="2"/>
  <c r="AK20" i="2"/>
  <c r="AM20" i="2" s="1"/>
  <c r="L20" i="2" s="1"/>
  <c r="AJ20" i="2"/>
  <c r="AH20" i="2"/>
  <c r="AG20" i="2"/>
  <c r="AI20" i="2" s="1"/>
  <c r="AF20" i="2"/>
  <c r="AD20" i="2"/>
  <c r="AC20" i="2"/>
  <c r="AE20" i="2" s="1"/>
  <c r="AB20" i="2"/>
  <c r="W20" i="2"/>
  <c r="AP20" i="2" s="1"/>
  <c r="N20" i="2"/>
  <c r="J20" i="2"/>
  <c r="AP19" i="2"/>
  <c r="AO19" i="2"/>
  <c r="AQ19" i="2" s="1"/>
  <c r="AN19" i="2"/>
  <c r="AL19" i="2"/>
  <c r="AK19" i="2"/>
  <c r="AM19" i="2" s="1"/>
  <c r="AJ19" i="2"/>
  <c r="AH19" i="2"/>
  <c r="AG19" i="2"/>
  <c r="AI19" i="2" s="1"/>
  <c r="AF19" i="2"/>
  <c r="AD19" i="2"/>
  <c r="AC19" i="2"/>
  <c r="AE19" i="2" s="1"/>
  <c r="AB19" i="2"/>
  <c r="N19" i="2"/>
  <c r="J19" i="2"/>
  <c r="AP18" i="2"/>
  <c r="AO18" i="2"/>
  <c r="AQ18" i="2" s="1"/>
  <c r="AN18" i="2"/>
  <c r="AL18" i="2"/>
  <c r="AK18" i="2"/>
  <c r="AM18" i="2" s="1"/>
  <c r="L18" i="2" s="1"/>
  <c r="AJ18" i="2"/>
  <c r="AH18" i="2"/>
  <c r="AG18" i="2"/>
  <c r="AI18" i="2" s="1"/>
  <c r="AF18" i="2"/>
  <c r="AD18" i="2"/>
  <c r="AC18" i="2"/>
  <c r="AE18" i="2" s="1"/>
  <c r="AB18" i="2"/>
  <c r="N18" i="2"/>
  <c r="J18" i="2"/>
  <c r="AP17" i="2"/>
  <c r="AO17" i="2"/>
  <c r="AQ17" i="2" s="1"/>
  <c r="AN17" i="2"/>
  <c r="AL17" i="2"/>
  <c r="AK17" i="2"/>
  <c r="AM17" i="2" s="1"/>
  <c r="L17" i="2" s="1"/>
  <c r="AJ17" i="2"/>
  <c r="AH17" i="2"/>
  <c r="AG17" i="2"/>
  <c r="AI17" i="2" s="1"/>
  <c r="AF17" i="2"/>
  <c r="AD17" i="2"/>
  <c r="AC17" i="2"/>
  <c r="AE17" i="2" s="1"/>
  <c r="AB17" i="2"/>
  <c r="N17" i="2"/>
  <c r="J17" i="2"/>
  <c r="AP16" i="2"/>
  <c r="AO16" i="2"/>
  <c r="AQ16" i="2" s="1"/>
  <c r="AN16" i="2"/>
  <c r="AL16" i="2"/>
  <c r="AK16" i="2"/>
  <c r="AM16" i="2" s="1"/>
  <c r="AJ16" i="2"/>
  <c r="AH16" i="2"/>
  <c r="AG16" i="2"/>
  <c r="AI16" i="2" s="1"/>
  <c r="AF16" i="2"/>
  <c r="AD16" i="2"/>
  <c r="AC16" i="2"/>
  <c r="AE16" i="2" s="1"/>
  <c r="AB16" i="2"/>
  <c r="N16" i="2"/>
  <c r="L16" i="2"/>
  <c r="M16" i="2" s="1"/>
  <c r="J16" i="2"/>
  <c r="AP15" i="2"/>
  <c r="AO15" i="2"/>
  <c r="AQ15" i="2" s="1"/>
  <c r="AN15" i="2"/>
  <c r="AL15" i="2"/>
  <c r="AK15" i="2"/>
  <c r="AM15" i="2" s="1"/>
  <c r="L15" i="2" s="1"/>
  <c r="M15" i="2" s="1"/>
  <c r="AJ15" i="2"/>
  <c r="AH15" i="2"/>
  <c r="AG15" i="2"/>
  <c r="AI15" i="2" s="1"/>
  <c r="AF15" i="2"/>
  <c r="AD15" i="2"/>
  <c r="AC15" i="2"/>
  <c r="AE15" i="2" s="1"/>
  <c r="AB15" i="2"/>
  <c r="N15" i="2"/>
  <c r="J15" i="2"/>
  <c r="AP14" i="2"/>
  <c r="AO14" i="2"/>
  <c r="AQ14" i="2" s="1"/>
  <c r="AN14" i="2"/>
  <c r="AL14" i="2"/>
  <c r="AK14" i="2"/>
  <c r="AM14" i="2" s="1"/>
  <c r="L14" i="2" s="1"/>
  <c r="M14" i="2" s="1"/>
  <c r="AJ14" i="2"/>
  <c r="AH14" i="2"/>
  <c r="AG14" i="2"/>
  <c r="AI14" i="2" s="1"/>
  <c r="AF14" i="2"/>
  <c r="AD14" i="2"/>
  <c r="AC14" i="2"/>
  <c r="AE14" i="2" s="1"/>
  <c r="AB14" i="2"/>
  <c r="N14" i="2"/>
  <c r="J14" i="2"/>
  <c r="AP13" i="2"/>
  <c r="AO13" i="2"/>
  <c r="AQ13" i="2" s="1"/>
  <c r="AN13" i="2"/>
  <c r="AL13" i="2"/>
  <c r="AK13" i="2"/>
  <c r="AM13" i="2" s="1"/>
  <c r="L13" i="2" s="1"/>
  <c r="AJ13" i="2"/>
  <c r="AH13" i="2"/>
  <c r="AG13" i="2"/>
  <c r="AI13" i="2" s="1"/>
  <c r="AF13" i="2"/>
  <c r="AD13" i="2"/>
  <c r="AC13" i="2"/>
  <c r="AE13" i="2" s="1"/>
  <c r="AB13" i="2"/>
  <c r="N13" i="2"/>
  <c r="J13" i="2"/>
  <c r="AP12" i="2"/>
  <c r="AO12" i="2"/>
  <c r="AQ12" i="2" s="1"/>
  <c r="AN12" i="2"/>
  <c r="AL12" i="2"/>
  <c r="AK12" i="2"/>
  <c r="AM12" i="2" s="1"/>
  <c r="AJ12" i="2"/>
  <c r="AH12" i="2"/>
  <c r="AG12" i="2"/>
  <c r="AI12" i="2" s="1"/>
  <c r="AF12" i="2"/>
  <c r="AD12" i="2"/>
  <c r="AC12" i="2"/>
  <c r="AE12" i="2" s="1"/>
  <c r="AB12" i="2"/>
  <c r="N12" i="2"/>
  <c r="L12" i="2"/>
  <c r="J12" i="2"/>
  <c r="AP11" i="2"/>
  <c r="AO11" i="2"/>
  <c r="AQ11" i="2" s="1"/>
  <c r="AN11" i="2"/>
  <c r="AL11" i="2"/>
  <c r="AK11" i="2"/>
  <c r="AM11" i="2" s="1"/>
  <c r="L11" i="2" s="1"/>
  <c r="AJ11" i="2"/>
  <c r="AH11" i="2"/>
  <c r="AG11" i="2"/>
  <c r="AI11" i="2" s="1"/>
  <c r="AF11" i="2"/>
  <c r="AD11" i="2"/>
  <c r="AC11" i="2"/>
  <c r="AE11" i="2" s="1"/>
  <c r="AB11" i="2"/>
  <c r="N11" i="2"/>
  <c r="J11" i="2"/>
  <c r="AP10" i="2"/>
  <c r="AO10" i="2"/>
  <c r="AQ10" i="2" s="1"/>
  <c r="AN10" i="2"/>
  <c r="AL10" i="2"/>
  <c r="AK10" i="2"/>
  <c r="AM10" i="2" s="1"/>
  <c r="AJ10" i="2"/>
  <c r="AH10" i="2"/>
  <c r="AG10" i="2"/>
  <c r="AI10" i="2" s="1"/>
  <c r="AF10" i="2"/>
  <c r="AD10" i="2"/>
  <c r="AC10" i="2"/>
  <c r="AE10" i="2" s="1"/>
  <c r="AB10" i="2"/>
  <c r="N10" i="2"/>
  <c r="L10" i="2"/>
  <c r="M10" i="2" s="1"/>
  <c r="J10" i="2"/>
  <c r="AP9" i="2"/>
  <c r="AO9" i="2"/>
  <c r="AQ9" i="2" s="1"/>
  <c r="AN9" i="2"/>
  <c r="AL9" i="2"/>
  <c r="L9" i="2" s="1"/>
  <c r="M9" i="2" s="1"/>
  <c r="AK9" i="2"/>
  <c r="AM9" i="2" s="1"/>
  <c r="AJ9" i="2"/>
  <c r="AH9" i="2"/>
  <c r="AG9" i="2"/>
  <c r="AI9" i="2" s="1"/>
  <c r="AF9" i="2"/>
  <c r="AD9" i="2"/>
  <c r="AC9" i="2"/>
  <c r="AE9" i="2" s="1"/>
  <c r="AB9" i="2"/>
  <c r="N9" i="2"/>
  <c r="J9" i="2"/>
  <c r="AP8" i="2"/>
  <c r="AO8" i="2"/>
  <c r="AQ8" i="2" s="1"/>
  <c r="AN8" i="2"/>
  <c r="AL8" i="2"/>
  <c r="AK8" i="2"/>
  <c r="AM8" i="2" s="1"/>
  <c r="L8" i="2" s="1"/>
  <c r="AJ8" i="2"/>
  <c r="AH8" i="2"/>
  <c r="AG8" i="2"/>
  <c r="AI8" i="2" s="1"/>
  <c r="AF8" i="2"/>
  <c r="AD8" i="2"/>
  <c r="AC8" i="2"/>
  <c r="AE8" i="2" s="1"/>
  <c r="AB8" i="2"/>
  <c r="N8" i="2"/>
  <c r="J8" i="2"/>
  <c r="AP7" i="2"/>
  <c r="AO7" i="2"/>
  <c r="AQ7" i="2" s="1"/>
  <c r="AN7" i="2"/>
  <c r="AL7" i="2"/>
  <c r="AK7" i="2"/>
  <c r="AM7" i="2" s="1"/>
  <c r="AJ7" i="2"/>
  <c r="AH7" i="2"/>
  <c r="AG7" i="2"/>
  <c r="AI7" i="2" s="1"/>
  <c r="AF7" i="2"/>
  <c r="AD7" i="2"/>
  <c r="AC7" i="2"/>
  <c r="AE7" i="2" s="1"/>
  <c r="AB7" i="2"/>
  <c r="N7" i="2"/>
  <c r="L7" i="2"/>
  <c r="J7" i="2"/>
  <c r="AP6" i="2"/>
  <c r="AO6" i="2"/>
  <c r="AQ6" i="2" s="1"/>
  <c r="AN6" i="2"/>
  <c r="AL6" i="2"/>
  <c r="AK6" i="2"/>
  <c r="AM6" i="2" s="1"/>
  <c r="L6" i="2" s="1"/>
  <c r="M6" i="2" s="1"/>
  <c r="AJ6" i="2"/>
  <c r="AH6" i="2"/>
  <c r="AG6" i="2"/>
  <c r="AI6" i="2" s="1"/>
  <c r="AF6" i="2"/>
  <c r="AD6" i="2"/>
  <c r="AC6" i="2"/>
  <c r="AE6" i="2" s="1"/>
  <c r="AB6" i="2"/>
  <c r="N6" i="2"/>
  <c r="J6" i="2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I34" i="1"/>
  <c r="J33" i="1"/>
  <c r="U32" i="1"/>
  <c r="K32" i="1"/>
  <c r="I31" i="1"/>
  <c r="I30" i="1"/>
  <c r="H30" i="1"/>
  <c r="J29" i="1"/>
  <c r="H29" i="1"/>
  <c r="J28" i="1"/>
  <c r="K27" i="1"/>
  <c r="J27" i="1"/>
  <c r="J26" i="1"/>
  <c r="I26" i="1"/>
  <c r="K25" i="1"/>
  <c r="J25" i="1"/>
  <c r="I25" i="1"/>
  <c r="H25" i="1"/>
  <c r="J24" i="1"/>
  <c r="I24" i="1"/>
  <c r="K23" i="1"/>
  <c r="I23" i="1"/>
  <c r="H23" i="1"/>
  <c r="K22" i="1"/>
  <c r="J22" i="1"/>
  <c r="H22" i="1"/>
  <c r="U22" i="1" s="1"/>
  <c r="K21" i="1"/>
  <c r="J21" i="1"/>
  <c r="I21" i="1"/>
  <c r="H21" i="1"/>
  <c r="K20" i="1"/>
  <c r="J20" i="1"/>
  <c r="I20" i="1"/>
  <c r="U19" i="1"/>
  <c r="K19" i="1"/>
  <c r="I19" i="1"/>
  <c r="K18" i="1"/>
  <c r="J18" i="1"/>
  <c r="I18" i="1"/>
  <c r="H18" i="1"/>
  <c r="K17" i="1"/>
  <c r="I17" i="1"/>
  <c r="H17" i="1"/>
  <c r="K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K7" i="1"/>
  <c r="J7" i="1"/>
  <c r="I7" i="1"/>
  <c r="H7" i="1"/>
  <c r="K6" i="1"/>
  <c r="J6" i="1"/>
  <c r="I6" i="1"/>
  <c r="H6" i="1"/>
  <c r="M18" i="2" l="1"/>
  <c r="M22" i="2"/>
  <c r="M8" i="2"/>
  <c r="M7" i="2"/>
  <c r="M13" i="2"/>
  <c r="M12" i="2"/>
  <c r="M17" i="2"/>
  <c r="M11" i="2"/>
  <c r="L19" i="2"/>
  <c r="M19" i="2" s="1"/>
  <c r="M20" i="2"/>
  <c r="M21" i="2"/>
  <c r="U30" i="1"/>
  <c r="U17" i="1"/>
  <c r="U18" i="1"/>
  <c r="U23" i="1"/>
  <c r="U24" i="1"/>
  <c r="U10" i="1"/>
  <c r="U15" i="1"/>
  <c r="U31" i="1"/>
  <c r="U8" i="1"/>
  <c r="U11" i="1"/>
  <c r="U6" i="1"/>
  <c r="U29" i="1"/>
  <c r="U7" i="1"/>
  <c r="U9" i="1"/>
  <c r="U13" i="1"/>
  <c r="U20" i="1"/>
  <c r="U16" i="1"/>
  <c r="U12" i="1"/>
  <c r="U14" i="1"/>
  <c r="U28" i="1"/>
  <c r="U34" i="1"/>
  <c r="U21" i="1"/>
  <c r="U25" i="1"/>
  <c r="U26" i="1"/>
  <c r="U27" i="1"/>
  <c r="U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Joachim Lyng-Olsen</author>
  </authors>
  <commentList>
    <comment ref="AB4" authorId="0" shapeId="0" xr:uid="{34FDED40-0B82-4EE2-AEFE-E965AA2DE783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C4" authorId="0" shapeId="0" xr:uid="{6F6085BF-F192-415B-B0A0-09331BDDBCBF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D4" authorId="0" shapeId="0" xr:uid="{E98E3424-5B76-4E99-B1BC-C541869E9D87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E4" authorId="0" shapeId="0" xr:uid="{451B898B-1DBE-4F43-BBAE-12E826E66C9D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  <comment ref="W20" authorId="1" shapeId="0" xr:uid="{06DC1016-D912-41DD-807D-855AA950833F}">
      <text>
        <r>
          <rPr>
            <b/>
            <sz val="9"/>
            <color indexed="81"/>
            <rFont val="Tahoma"/>
            <family val="2"/>
          </rPr>
          <t>Joachim Lyng-Olsen:</t>
        </r>
        <r>
          <rPr>
            <sz val="9"/>
            <color indexed="81"/>
            <rFont val="Tahoma"/>
            <family val="2"/>
          </rPr>
          <t xml:space="preserve">
Dette tallet må vel være feil? Lavere enn mellom-vind? Opprinnelig tall=0,8028 Beregnet nå med mellomvind x 1,12161 </t>
        </r>
      </text>
    </comment>
    <comment ref="T22" authorId="1" shapeId="0" xr:uid="{6D6ACF0D-A3D9-400E-B7F0-B7817C3DE5DF}">
      <text>
        <r>
          <rPr>
            <b/>
            <sz val="9"/>
            <color indexed="81"/>
            <rFont val="Tahoma"/>
            <family val="2"/>
          </rPr>
          <t>Joachim Lyng-Olsen:</t>
        </r>
        <r>
          <rPr>
            <sz val="9"/>
            <color indexed="81"/>
            <rFont val="Tahoma"/>
            <family val="2"/>
          </rPr>
          <t xml:space="preserve">
Feil på SH tall. Like som US</t>
        </r>
      </text>
    </comment>
  </commentList>
</comments>
</file>

<file path=xl/sharedStrings.xml><?xml version="1.0" encoding="utf-8"?>
<sst xmlns="http://schemas.openxmlformats.org/spreadsheetml/2006/main" count="417" uniqueCount="186">
  <si>
    <t>Tirsdagsseilaser 2020</t>
  </si>
  <si>
    <t>Poengsammendrag</t>
  </si>
  <si>
    <t>Poengsammendrag uten strykninger</t>
  </si>
  <si>
    <t>Pl.</t>
  </si>
  <si>
    <t>Kaptein</t>
  </si>
  <si>
    <t>Båttype</t>
  </si>
  <si>
    <t>Startklasse</t>
  </si>
  <si>
    <t>Forening</t>
  </si>
  <si>
    <t>18.05.</t>
  </si>
  <si>
    <t>25.05.</t>
  </si>
  <si>
    <t>01.06.</t>
  </si>
  <si>
    <t>08.06.</t>
  </si>
  <si>
    <t>15.06.</t>
  </si>
  <si>
    <t>22.06.</t>
  </si>
  <si>
    <t>29.06.</t>
  </si>
  <si>
    <t>10.08.</t>
  </si>
  <si>
    <t>17.08.</t>
  </si>
  <si>
    <t>24.08.</t>
  </si>
  <si>
    <t>31.08.</t>
  </si>
  <si>
    <t>07.09.</t>
  </si>
  <si>
    <t>14.09.</t>
  </si>
  <si>
    <t>21.09.</t>
  </si>
  <si>
    <t>Sum</t>
  </si>
  <si>
    <t>Andreas Abilgaard</t>
  </si>
  <si>
    <t>Elan 310</t>
  </si>
  <si>
    <t>USF</t>
  </si>
  <si>
    <t>Nils Parnemann</t>
  </si>
  <si>
    <t>H-båt</t>
  </si>
  <si>
    <t>Marius Andersen</t>
  </si>
  <si>
    <t>Farr 30</t>
  </si>
  <si>
    <t>FS</t>
  </si>
  <si>
    <t>Petter Frode Amland</t>
  </si>
  <si>
    <t>Elan 37</t>
  </si>
  <si>
    <t>Stein Thorstensen</t>
  </si>
  <si>
    <t>Arild Vikse</t>
  </si>
  <si>
    <t>11 MOD</t>
  </si>
  <si>
    <t>Sturla Falck</t>
  </si>
  <si>
    <t>Express</t>
  </si>
  <si>
    <t>Jon Vendelboe</t>
  </si>
  <si>
    <t>X-37</t>
  </si>
  <si>
    <t>Kvalnes/Hovland</t>
  </si>
  <si>
    <t>Archambault 40</t>
  </si>
  <si>
    <t>Joachim Lyng-Olsen</t>
  </si>
  <si>
    <t>Contrast 33</t>
  </si>
  <si>
    <t>Reidar Hauge</t>
  </si>
  <si>
    <t>CB 365</t>
  </si>
  <si>
    <t>Yngve Amundsen</t>
  </si>
  <si>
    <t>X-35 OD</t>
  </si>
  <si>
    <t>Guri Kjæserud</t>
  </si>
  <si>
    <t>Oslo SF</t>
  </si>
  <si>
    <t>Geir Atle Lerkerød</t>
  </si>
  <si>
    <t>J/80</t>
  </si>
  <si>
    <t>Egil Naustvik</t>
  </si>
  <si>
    <t>Linjett 33</t>
  </si>
  <si>
    <t>Monica Hjelle</t>
  </si>
  <si>
    <t>X-102</t>
  </si>
  <si>
    <t>Pål Saltvedt</t>
  </si>
  <si>
    <t>Elan 40</t>
  </si>
  <si>
    <t>Per Chr. Andresen</t>
  </si>
  <si>
    <t>Dehler 34</t>
  </si>
  <si>
    <t>Cecilia Stokkeland</t>
  </si>
  <si>
    <t>J/109</t>
  </si>
  <si>
    <t>Stig Ulfsby</t>
  </si>
  <si>
    <t>Sun Odysse 35</t>
  </si>
  <si>
    <t>Mats Uchermann Larsson</t>
  </si>
  <si>
    <t>Albin Nova</t>
  </si>
  <si>
    <t>Espen Sunde</t>
  </si>
  <si>
    <t>Sun Odysse 30i</t>
  </si>
  <si>
    <t>Magne K. Fagerhol</t>
  </si>
  <si>
    <t>Aphrodite 101</t>
  </si>
  <si>
    <t>Andreas Haug</t>
  </si>
  <si>
    <t>Archambault A35</t>
  </si>
  <si>
    <t>Lars Marius Valstad</t>
  </si>
  <si>
    <t>Salona 38</t>
  </si>
  <si>
    <t>Christian Stensholt</t>
  </si>
  <si>
    <t>Pogo 8,50</t>
  </si>
  <si>
    <t>Iver Iversen</t>
  </si>
  <si>
    <t>Grand Soleil 42 R</t>
  </si>
  <si>
    <t>Aril Spetalen</t>
  </si>
  <si>
    <t>John Moen</t>
  </si>
  <si>
    <t>Marcus Christensen</t>
  </si>
  <si>
    <t>Skøyen</t>
  </si>
  <si>
    <t>Stefan Midteide</t>
  </si>
  <si>
    <t>J109</t>
  </si>
  <si>
    <t>Jonas Smitt-Amundsen</t>
  </si>
  <si>
    <t>First 31.7 LR</t>
  </si>
  <si>
    <t>KNS</t>
  </si>
  <si>
    <t>Christian Cook</t>
  </si>
  <si>
    <t>X-79</t>
  </si>
  <si>
    <t>Jon Sverre Høiden</t>
  </si>
  <si>
    <t>Sinergia 40</t>
  </si>
  <si>
    <t>Carl Foss</t>
  </si>
  <si>
    <t>Gunnar Gundersen</t>
  </si>
  <si>
    <t>Dehler 36 JV</t>
  </si>
  <si>
    <t>Svein Ivarson</t>
  </si>
  <si>
    <t>Kvalnes/Hvaring</t>
  </si>
  <si>
    <t>Jonassen/Peterson</t>
  </si>
  <si>
    <t>Finn Kr. Aamodt</t>
  </si>
  <si>
    <t>Hanse 350</t>
  </si>
  <si>
    <t>Alexander Thøgersen</t>
  </si>
  <si>
    <t>First 40,7</t>
  </si>
  <si>
    <t>Asker SF</t>
  </si>
  <si>
    <t>Johan Mowinckel</t>
  </si>
  <si>
    <t>Wauquiez opium 39</t>
  </si>
  <si>
    <t>Bjørn Getz</t>
  </si>
  <si>
    <t>X 362 Sport</t>
  </si>
  <si>
    <t>Caroline Grimsgaard</t>
  </si>
  <si>
    <t>First 31.7</t>
  </si>
  <si>
    <t>Arild Andresen</t>
  </si>
  <si>
    <t>Ja</t>
  </si>
  <si>
    <t>Nei</t>
  </si>
  <si>
    <t>N-R 1 = N-R med spinnaker</t>
  </si>
  <si>
    <t>N-R 3 = N-R Shorthand med spinaker</t>
  </si>
  <si>
    <t>Master deltakerliste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</si>
  <si>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</si>
  <si>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</si>
  <si>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</si>
  <si>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</si>
  <si>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</si>
  <si>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</si>
  <si>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</si>
  <si>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</si>
  <si>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</si>
  <si>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</si>
  <si>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</si>
  <si>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</si>
  <si>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</si>
  <si>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</si>
  <si>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</si>
  <si>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</si>
  <si>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</si>
  <si>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Båtnr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</si>
  <si>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</si>
  <si>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</si>
  <si>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</si>
  <si>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</si>
  <si>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</si>
  <si>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</si>
  <si>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</si>
  <si>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</si>
  <si>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</si>
  <si>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</si>
  <si>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Lite vind</t>
  </si>
  <si>
    <t xml:space="preserve">Mellom </t>
  </si>
  <si>
    <t>Mye vind</t>
  </si>
  <si>
    <t>Short
Hand</t>
  </si>
  <si>
    <t>SH
Lite vind</t>
  </si>
  <si>
    <t>SH
Mellom</t>
  </si>
  <si>
    <t>SH
Mye vind</t>
  </si>
  <si>
    <t>Uten Spinn</t>
  </si>
  <si>
    <t>U Spinn
Lite vind</t>
  </si>
  <si>
    <t>U Spinn
Mellom</t>
  </si>
  <si>
    <t>U Spinn
Mye vind</t>
  </si>
  <si>
    <t>N-R 1</t>
  </si>
  <si>
    <t>N-R 2</t>
  </si>
  <si>
    <t>N-R 3</t>
  </si>
  <si>
    <t>N-R 4</t>
  </si>
  <si>
    <t>ja</t>
  </si>
  <si>
    <t>nei</t>
  </si>
  <si>
    <t>NOR</t>
  </si>
  <si>
    <t>Kårstua</t>
  </si>
  <si>
    <t>Elan 37 dyp kjøl</t>
  </si>
  <si>
    <t>Tidig 3</t>
  </si>
  <si>
    <t>ELO</t>
  </si>
  <si>
    <t>JAM</t>
  </si>
  <si>
    <t>Pakalolo II</t>
  </si>
  <si>
    <t>Nipa</t>
  </si>
  <si>
    <t>MetaXa</t>
  </si>
  <si>
    <t>Hermine</t>
  </si>
  <si>
    <t>Olivia</t>
  </si>
  <si>
    <t>Chica</t>
  </si>
  <si>
    <t>N</t>
  </si>
  <si>
    <t>Hipp Hurra</t>
  </si>
  <si>
    <t>Fragancia</t>
  </si>
  <si>
    <t>Jonna</t>
  </si>
  <si>
    <t>Akhillevs-X</t>
  </si>
  <si>
    <t>Sun Odyssey 30i</t>
  </si>
  <si>
    <t>Vesla</t>
  </si>
  <si>
    <t>Vildensky</t>
  </si>
  <si>
    <t>Tango II</t>
  </si>
  <si>
    <t>Shaka</t>
  </si>
  <si>
    <t>Bellini</t>
  </si>
  <si>
    <t>BLÅTANN</t>
  </si>
  <si>
    <t>Sun Odyssey 35</t>
  </si>
  <si>
    <t>Balsam</t>
  </si>
  <si>
    <t>DSQ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</si>
</sst>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0.0000"/>
  </numFmts>
  <fonts count="27" x14ac:knownFonts="1"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b/>
      <sz val="12"/>
      <color rgb="FFEEECE1"/>
      <name val="Arial"/>
      <family val="2"/>
    </font>
    <font>
      <sz val="8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sz val="10"/>
      <color rgb="FFEEECE1"/>
      <name val="Arial"/>
      <family val="2"/>
    </font>
    <font>
      <sz val="10"/>
      <color rgb="FFFFFFFF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7" tint="0.79998168889431442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theme="7" tint="0.79998168889431442"/>
        <bgColor rgb="FFEA9999"/>
      </patternFill>
    </fill>
    <fill>
      <patternFill patternType="solid">
        <fgColor theme="5" tint="0.79998168889431442"/>
        <bgColor rgb="FFEA9999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00FF00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8" tint="0.79998168889431442"/>
        <bgColor rgb="FFB6D7A8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5" tint="0.79998168889431442"/>
        <bgColor rgb="FFB6D7A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 applyNumberFormat="0" applyFill="0" applyBorder="0" applyAlignment="0" applyProtection="0"/>
  </cellStyleXfs>
  <cellXfs count="254">
    <xf numFmtId="0" fontId="0" fillId="0" borderId="0" xfId="0"/>
    <xf numFmtId="0" fontId="2" fillId="2" borderId="0" xfId="1" applyFont="1" applyFill="1" applyAlignment="1">
      <alignment horizontal="left"/>
    </xf>
    <xf numFmtId="0" fontId="3" fillId="2" borderId="0" xfId="1" applyFont="1" applyFill="1"/>
    <xf numFmtId="2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2" fontId="4" fillId="0" borderId="0" xfId="1" applyNumberFormat="1" applyFont="1"/>
    <xf numFmtId="0" fontId="5" fillId="0" borderId="0" xfId="1" applyFont="1"/>
    <xf numFmtId="0" fontId="6" fillId="0" borderId="0" xfId="1" applyFont="1"/>
    <xf numFmtId="0" fontId="3" fillId="0" borderId="0" xfId="1" applyFont="1"/>
    <xf numFmtId="0" fontId="1" fillId="0" borderId="0" xfId="1"/>
    <xf numFmtId="0" fontId="7" fillId="2" borderId="0" xfId="1" applyFont="1" applyFill="1" applyAlignment="1">
      <alignment horizontal="left"/>
    </xf>
    <xf numFmtId="16" fontId="7" fillId="2" borderId="0" xfId="1" applyNumberFormat="1" applyFont="1" applyFill="1" applyAlignment="1">
      <alignment horizontal="right"/>
    </xf>
    <xf numFmtId="0" fontId="8" fillId="2" borderId="0" xfId="1" applyFont="1" applyFill="1"/>
    <xf numFmtId="2" fontId="8" fillId="2" borderId="0" xfId="1" applyNumberFormat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2" fontId="8" fillId="0" borderId="0" xfId="1" applyNumberFormat="1" applyFont="1"/>
    <xf numFmtId="0" fontId="9" fillId="0" borderId="0" xfId="1" applyFont="1"/>
    <xf numFmtId="0" fontId="10" fillId="0" borderId="0" xfId="1" applyFont="1"/>
    <xf numFmtId="0" fontId="8" fillId="0" borderId="0" xfId="1" applyFont="1"/>
    <xf numFmtId="0" fontId="8" fillId="0" borderId="0" xfId="1" applyFont="1" applyAlignment="1">
      <alignment horizontal="center"/>
    </xf>
    <xf numFmtId="0" fontId="7" fillId="0" borderId="1" xfId="1" applyFont="1" applyBorder="1"/>
    <xf numFmtId="16" fontId="7" fillId="0" borderId="1" xfId="1" applyNumberFormat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16" fontId="7" fillId="3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0" borderId="0" xfId="1" applyFont="1"/>
    <xf numFmtId="0" fontId="9" fillId="0" borderId="1" xfId="1" applyFont="1" applyBorder="1"/>
    <xf numFmtId="0" fontId="8" fillId="0" borderId="2" xfId="0" applyFont="1" applyBorder="1" applyAlignment="1">
      <alignment horizontal="left"/>
    </xf>
    <xf numFmtId="164" fontId="8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/>
    <xf numFmtId="2" fontId="8" fillId="2" borderId="1" xfId="1" applyNumberFormat="1" applyFont="1" applyFill="1" applyBorder="1" applyAlignment="1">
      <alignment horizontal="center"/>
    </xf>
    <xf numFmtId="2" fontId="8" fillId="4" borderId="1" xfId="1" applyNumberFormat="1" applyFont="1" applyFill="1" applyBorder="1" applyAlignment="1">
      <alignment horizontal="center"/>
    </xf>
    <xf numFmtId="2" fontId="9" fillId="0" borderId="1" xfId="1" applyNumberFormat="1" applyFont="1" applyBorder="1"/>
    <xf numFmtId="0" fontId="8" fillId="0" borderId="3" xfId="0" applyFont="1" applyBorder="1" applyAlignment="1">
      <alignment horizontal="left"/>
    </xf>
    <xf numFmtId="0" fontId="8" fillId="0" borderId="5" xfId="0" applyFont="1" applyBorder="1"/>
    <xf numFmtId="0" fontId="8" fillId="0" borderId="3" xfId="0" applyFont="1" applyBorder="1" applyAlignment="1">
      <alignment horizontal="left" wrapText="1"/>
    </xf>
    <xf numFmtId="0" fontId="9" fillId="0" borderId="5" xfId="1" applyFont="1" applyBorder="1"/>
    <xf numFmtId="0" fontId="8" fillId="0" borderId="3" xfId="0" applyFont="1" applyBorder="1"/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wrapText="1"/>
    </xf>
    <xf numFmtId="0" fontId="9" fillId="0" borderId="4" xfId="1" applyFont="1" applyBorder="1"/>
    <xf numFmtId="0" fontId="8" fillId="0" borderId="6" xfId="0" applyFont="1" applyBorder="1" applyAlignment="1">
      <alignment horizontal="left"/>
    </xf>
    <xf numFmtId="0" fontId="8" fillId="0" borderId="7" xfId="0" applyFont="1" applyBorder="1"/>
    <xf numFmtId="0" fontId="8" fillId="0" borderId="6" xfId="0" applyFont="1" applyBorder="1" applyAlignment="1">
      <alignment horizontal="left" wrapText="1"/>
    </xf>
    <xf numFmtId="0" fontId="9" fillId="0" borderId="7" xfId="1" applyFont="1" applyBorder="1"/>
    <xf numFmtId="0" fontId="8" fillId="0" borderId="8" xfId="0" applyFont="1" applyBorder="1"/>
    <xf numFmtId="0" fontId="8" fillId="0" borderId="0" xfId="0" applyFont="1"/>
    <xf numFmtId="0" fontId="8" fillId="0" borderId="6" xfId="0" applyFont="1" applyBorder="1"/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9" fillId="0" borderId="3" xfId="1" applyFont="1" applyBorder="1"/>
    <xf numFmtId="0" fontId="8" fillId="0" borderId="5" xfId="0" applyFont="1" applyBorder="1" applyAlignment="1">
      <alignment wrapText="1"/>
    </xf>
    <xf numFmtId="0" fontId="8" fillId="0" borderId="5" xfId="1" applyFont="1" applyBorder="1"/>
    <xf numFmtId="0" fontId="13" fillId="0" borderId="0" xfId="2" applyFont="1" applyAlignment="1">
      <alignment vertical="center"/>
    </xf>
    <xf numFmtId="0" fontId="14" fillId="2" borderId="0" xfId="2" applyFont="1" applyFill="1" applyAlignment="1">
      <alignment horizontal="left"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vertical="center"/>
    </xf>
    <xf numFmtId="0" fontId="16" fillId="2" borderId="0" xfId="2" applyFont="1" applyFill="1" applyAlignment="1">
      <alignment horizontal="left" vertical="center"/>
    </xf>
    <xf numFmtId="2" fontId="16" fillId="2" borderId="0" xfId="2" applyNumberFormat="1" applyFont="1" applyFill="1" applyAlignment="1">
      <alignment horizontal="center" vertical="center"/>
    </xf>
    <xf numFmtId="46" fontId="16" fillId="2" borderId="0" xfId="2" applyNumberFormat="1" applyFont="1" applyFill="1" applyAlignment="1">
      <alignment horizontal="center" vertical="center"/>
    </xf>
    <xf numFmtId="0" fontId="9" fillId="0" borderId="0" xfId="2" applyAlignment="1">
      <alignment horizontal="center"/>
    </xf>
    <xf numFmtId="0" fontId="9" fillId="0" borderId="0" xfId="2"/>
    <xf numFmtId="0" fontId="17" fillId="2" borderId="0" xfId="2" applyFont="1" applyFill="1" applyAlignment="1">
      <alignment horizontal="center" vertical="center"/>
    </xf>
    <xf numFmtId="165" fontId="16" fillId="0" borderId="0" xfId="2" applyNumberFormat="1" applyFont="1" applyAlignment="1">
      <alignment vertical="center"/>
    </xf>
    <xf numFmtId="165" fontId="18" fillId="2" borderId="0" xfId="2" applyNumberFormat="1" applyFont="1" applyFill="1" applyAlignment="1">
      <alignment horizontal="left" vertical="center"/>
    </xf>
    <xf numFmtId="165" fontId="16" fillId="2" borderId="0" xfId="2" applyNumberFormat="1" applyFont="1" applyFill="1" applyAlignment="1">
      <alignment horizontal="center" vertical="center"/>
    </xf>
    <xf numFmtId="0" fontId="16" fillId="6" borderId="0" xfId="2" applyFont="1" applyFill="1" applyAlignment="1">
      <alignment horizontal="left" vertical="center"/>
    </xf>
    <xf numFmtId="0" fontId="8" fillId="6" borderId="0" xfId="2" applyFont="1" applyFill="1" applyAlignment="1">
      <alignment horizontal="left" vertical="center"/>
    </xf>
    <xf numFmtId="0" fontId="9" fillId="0" borderId="0" xfId="2" applyAlignment="1">
      <alignment horizontal="left"/>
    </xf>
    <xf numFmtId="0" fontId="8" fillId="2" borderId="0" xfId="2" applyFont="1" applyFill="1" applyAlignment="1">
      <alignment horizontal="center" vertical="center"/>
    </xf>
    <xf numFmtId="165" fontId="8" fillId="0" borderId="0" xfId="2" applyNumberFormat="1" applyFont="1" applyAlignment="1">
      <alignment vertical="center"/>
    </xf>
    <xf numFmtId="0" fontId="19" fillId="2" borderId="0" xfId="2" applyFont="1" applyFill="1" applyAlignment="1">
      <alignment horizontal="center" vertical="center"/>
    </xf>
    <xf numFmtId="0" fontId="19" fillId="0" borderId="0" xfId="2" applyFont="1" applyAlignment="1">
      <alignment vertical="center"/>
    </xf>
    <xf numFmtId="165" fontId="18" fillId="0" borderId="0" xfId="2" applyNumberFormat="1" applyFont="1" applyAlignment="1">
      <alignment vertical="center"/>
    </xf>
    <xf numFmtId="165" fontId="8" fillId="2" borderId="0" xfId="2" applyNumberFormat="1" applyFont="1" applyFill="1" applyAlignment="1">
      <alignment horizontal="center" vertical="center"/>
    </xf>
    <xf numFmtId="165" fontId="18" fillId="0" borderId="0" xfId="2" applyNumberFormat="1" applyFont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0" fontId="20" fillId="2" borderId="0" xfId="2" applyFont="1" applyFill="1" applyAlignment="1">
      <alignment vertical="center"/>
    </xf>
    <xf numFmtId="1" fontId="8" fillId="2" borderId="0" xfId="2" applyNumberFormat="1" applyFont="1" applyFill="1" applyAlignment="1">
      <alignment horizontal="center" vertical="center"/>
    </xf>
    <xf numFmtId="46" fontId="8" fillId="2" borderId="0" xfId="2" applyNumberFormat="1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21" fillId="2" borderId="0" xfId="2" applyFont="1" applyFill="1" applyAlignment="1">
      <alignment horizontal="center" vertical="center"/>
    </xf>
    <xf numFmtId="165" fontId="7" fillId="2" borderId="9" xfId="2" applyNumberFormat="1" applyFont="1" applyFill="1" applyBorder="1" applyAlignment="1">
      <alignment horizontal="center" vertical="center"/>
    </xf>
    <xf numFmtId="165" fontId="7" fillId="2" borderId="10" xfId="2" applyNumberFormat="1" applyFont="1" applyFill="1" applyBorder="1" applyAlignment="1">
      <alignment horizontal="center" vertical="center"/>
    </xf>
    <xf numFmtId="165" fontId="7" fillId="2" borderId="10" xfId="2" applyNumberFormat="1" applyFont="1" applyFill="1" applyBorder="1" applyAlignment="1">
      <alignment horizontal="left" vertical="center"/>
    </xf>
    <xf numFmtId="165" fontId="7" fillId="2" borderId="11" xfId="2" applyNumberFormat="1" applyFont="1" applyFill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horizontal="left" vertical="center"/>
    </xf>
    <xf numFmtId="0" fontId="7" fillId="0" borderId="11" xfId="2" applyFont="1" applyBorder="1" applyAlignment="1">
      <alignment vertical="center"/>
    </xf>
    <xf numFmtId="0" fontId="7" fillId="0" borderId="12" xfId="2" applyFont="1" applyBorder="1" applyAlignment="1">
      <alignment horizontal="left" vertical="center"/>
    </xf>
    <xf numFmtId="0" fontId="7" fillId="0" borderId="10" xfId="2" applyFont="1" applyBorder="1" applyAlignment="1">
      <alignment horizontal="left" vertical="center"/>
    </xf>
    <xf numFmtId="0" fontId="7" fillId="0" borderId="12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46" fontId="7" fillId="0" borderId="12" xfId="2" applyNumberFormat="1" applyFont="1" applyBorder="1" applyAlignment="1">
      <alignment horizontal="center" vertical="center"/>
    </xf>
    <xf numFmtId="46" fontId="7" fillId="0" borderId="10" xfId="2" applyNumberFormat="1" applyFont="1" applyBorder="1" applyAlignment="1">
      <alignment horizontal="center" vertical="center"/>
    </xf>
    <xf numFmtId="165" fontId="7" fillId="2" borderId="12" xfId="2" applyNumberFormat="1" applyFont="1" applyFill="1" applyBorder="1" applyAlignment="1">
      <alignment horizontal="center" vertical="center"/>
    </xf>
    <xf numFmtId="46" fontId="7" fillId="2" borderId="10" xfId="2" applyNumberFormat="1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7" fillId="0" borderId="12" xfId="2" applyFont="1" applyBorder="1" applyAlignment="1">
      <alignment vertical="center"/>
    </xf>
    <xf numFmtId="165" fontId="7" fillId="8" borderId="13" xfId="2" applyNumberFormat="1" applyFont="1" applyFill="1" applyBorder="1" applyAlignment="1">
      <alignment horizontal="center" vertical="center" wrapText="1"/>
    </xf>
    <xf numFmtId="165" fontId="7" fillId="8" borderId="14" xfId="2" applyNumberFormat="1" applyFont="1" applyFill="1" applyBorder="1" applyAlignment="1">
      <alignment horizontal="center" vertical="center" wrapText="1"/>
    </xf>
    <xf numFmtId="165" fontId="7" fillId="9" borderId="14" xfId="2" applyNumberFormat="1" applyFont="1" applyFill="1" applyBorder="1" applyAlignment="1">
      <alignment horizontal="center" vertical="center" wrapText="1"/>
    </xf>
    <xf numFmtId="165" fontId="7" fillId="10" borderId="14" xfId="2" applyNumberFormat="1" applyFont="1" applyFill="1" applyBorder="1" applyAlignment="1">
      <alignment horizontal="center" vertical="center" wrapText="1"/>
    </xf>
    <xf numFmtId="165" fontId="7" fillId="0" borderId="15" xfId="2" applyNumberFormat="1" applyFont="1" applyBorder="1" applyAlignment="1">
      <alignment horizontal="center" vertical="center"/>
    </xf>
    <xf numFmtId="165" fontId="7" fillId="0" borderId="11" xfId="2" applyNumberFormat="1" applyFont="1" applyBorder="1" applyAlignment="1">
      <alignment horizontal="center" vertical="center"/>
    </xf>
    <xf numFmtId="165" fontId="7" fillId="0" borderId="13" xfId="2" applyNumberFormat="1" applyFont="1" applyBorder="1" applyAlignment="1">
      <alignment horizontal="center" vertical="center"/>
    </xf>
    <xf numFmtId="165" fontId="7" fillId="0" borderId="14" xfId="2" applyNumberFormat="1" applyFont="1" applyBorder="1" applyAlignment="1">
      <alignment horizontal="center" vertical="center"/>
    </xf>
    <xf numFmtId="165" fontId="7" fillId="0" borderId="16" xfId="2" applyNumberFormat="1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/>
    </xf>
    <xf numFmtId="0" fontId="7" fillId="0" borderId="4" xfId="2" applyFont="1" applyBorder="1" applyAlignment="1">
      <alignment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vertical="center"/>
    </xf>
    <xf numFmtId="0" fontId="7" fillId="0" borderId="2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46" fontId="7" fillId="0" borderId="2" xfId="2" applyNumberFormat="1" applyFont="1" applyBorder="1" applyAlignment="1">
      <alignment horizontal="center" vertical="center"/>
    </xf>
    <xf numFmtId="46" fontId="7" fillId="0" borderId="19" xfId="2" applyNumberFormat="1" applyFont="1" applyBorder="1" applyAlignment="1">
      <alignment horizontal="center" vertical="center"/>
    </xf>
    <xf numFmtId="165" fontId="7" fillId="2" borderId="2" xfId="2" applyNumberFormat="1" applyFont="1" applyFill="1" applyBorder="1" applyAlignment="1">
      <alignment horizontal="center" vertical="center"/>
    </xf>
    <xf numFmtId="46" fontId="7" fillId="2" borderId="4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8" fillId="0" borderId="17" xfId="2" applyFont="1" applyBorder="1" applyAlignment="1">
      <alignment vertical="center"/>
    </xf>
    <xf numFmtId="165" fontId="8" fillId="8" borderId="20" xfId="2" applyNumberFormat="1" applyFont="1" applyFill="1" applyBorder="1" applyAlignment="1">
      <alignment vertical="center" wrapText="1"/>
    </xf>
    <xf numFmtId="165" fontId="8" fillId="8" borderId="21" xfId="2" applyNumberFormat="1" applyFont="1" applyFill="1" applyBorder="1" applyAlignment="1">
      <alignment vertical="center" wrapText="1"/>
    </xf>
    <xf numFmtId="165" fontId="8" fillId="9" borderId="21" xfId="2" applyNumberFormat="1" applyFont="1" applyFill="1" applyBorder="1" applyAlignment="1">
      <alignment vertical="center" wrapText="1"/>
    </xf>
    <xf numFmtId="165" fontId="8" fillId="10" borderId="21" xfId="2" applyNumberFormat="1" applyFont="1" applyFill="1" applyBorder="1" applyAlignment="1">
      <alignment vertical="center" wrapText="1"/>
    </xf>
    <xf numFmtId="165" fontId="7" fillId="0" borderId="18" xfId="2" applyNumberFormat="1" applyFont="1" applyBorder="1" applyAlignment="1">
      <alignment horizontal="center" vertical="center"/>
    </xf>
    <xf numFmtId="165" fontId="7" fillId="0" borderId="22" xfId="2" applyNumberFormat="1" applyFont="1" applyBorder="1" applyAlignment="1">
      <alignment horizontal="center" vertical="center"/>
    </xf>
    <xf numFmtId="165" fontId="7" fillId="0" borderId="23" xfId="2" applyNumberFormat="1" applyFont="1" applyBorder="1" applyAlignment="1">
      <alignment horizontal="center" vertical="center"/>
    </xf>
    <xf numFmtId="0" fontId="9" fillId="0" borderId="4" xfId="2" applyBorder="1"/>
    <xf numFmtId="0" fontId="8" fillId="0" borderId="6" xfId="2" applyFont="1" applyBorder="1" applyAlignment="1">
      <alignment horizontal="center"/>
    </xf>
    <xf numFmtId="0" fontId="8" fillId="0" borderId="6" xfId="2" applyFont="1" applyBorder="1" applyAlignment="1">
      <alignment horizontal="left"/>
    </xf>
    <xf numFmtId="0" fontId="8" fillId="0" borderId="7" xfId="2" applyFont="1" applyBorder="1"/>
    <xf numFmtId="0" fontId="8" fillId="0" borderId="24" xfId="2" applyFont="1" applyBorder="1" applyAlignment="1">
      <alignment horizontal="center"/>
    </xf>
    <xf numFmtId="0" fontId="8" fillId="0" borderId="7" xfId="2" applyFont="1" applyBorder="1" applyAlignment="1">
      <alignment horizontal="right"/>
    </xf>
    <xf numFmtId="0" fontId="8" fillId="0" borderId="6" xfId="2" applyFont="1" applyBorder="1"/>
    <xf numFmtId="0" fontId="9" fillId="0" borderId="7" xfId="2" applyBorder="1"/>
    <xf numFmtId="0" fontId="8" fillId="2" borderId="6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46" fontId="8" fillId="2" borderId="3" xfId="2" applyNumberFormat="1" applyFont="1" applyFill="1" applyBorder="1" applyAlignment="1">
      <alignment horizontal="center" vertical="center" wrapText="1"/>
    </xf>
    <xf numFmtId="46" fontId="8" fillId="0" borderId="5" xfId="2" applyNumberFormat="1" applyFont="1" applyBorder="1" applyAlignment="1">
      <alignment horizontal="center"/>
    </xf>
    <xf numFmtId="165" fontId="9" fillId="2" borderId="2" xfId="2" applyNumberFormat="1" applyFill="1" applyBorder="1"/>
    <xf numFmtId="46" fontId="9" fillId="2" borderId="5" xfId="2" applyNumberFormat="1" applyFill="1" applyBorder="1" applyAlignment="1">
      <alignment horizontal="center"/>
    </xf>
    <xf numFmtId="2" fontId="8" fillId="2" borderId="2" xfId="2" applyNumberFormat="1" applyFont="1" applyFill="1" applyBorder="1" applyAlignment="1">
      <alignment horizontal="center"/>
    </xf>
    <xf numFmtId="0" fontId="11" fillId="5" borderId="6" xfId="2" applyFont="1" applyFill="1" applyBorder="1"/>
    <xf numFmtId="165" fontId="8" fillId="8" borderId="25" xfId="2" applyNumberFormat="1" applyFont="1" applyFill="1" applyBorder="1" applyAlignment="1">
      <alignment horizontal="center"/>
    </xf>
    <xf numFmtId="165" fontId="8" fillId="8" borderId="26" xfId="2" applyNumberFormat="1" applyFont="1" applyFill="1" applyBorder="1" applyAlignment="1">
      <alignment horizontal="center"/>
    </xf>
    <xf numFmtId="165" fontId="8" fillId="9" borderId="26" xfId="2" applyNumberFormat="1" applyFont="1" applyFill="1" applyBorder="1" applyAlignment="1">
      <alignment horizontal="center"/>
    </xf>
    <xf numFmtId="165" fontId="8" fillId="10" borderId="21" xfId="2" applyNumberFormat="1" applyFont="1" applyFill="1" applyBorder="1" applyAlignment="1">
      <alignment horizontal="center"/>
    </xf>
    <xf numFmtId="165" fontId="8" fillId="0" borderId="25" xfId="2" applyNumberFormat="1" applyFont="1" applyBorder="1" applyAlignment="1">
      <alignment horizontal="center"/>
    </xf>
    <xf numFmtId="165" fontId="8" fillId="0" borderId="26" xfId="2" applyNumberFormat="1" applyFont="1" applyBorder="1" applyAlignment="1">
      <alignment horizontal="center"/>
    </xf>
    <xf numFmtId="165" fontId="9" fillId="0" borderId="27" xfId="2" applyNumberFormat="1" applyBorder="1" applyAlignment="1">
      <alignment horizontal="center"/>
    </xf>
    <xf numFmtId="165" fontId="9" fillId="0" borderId="25" xfId="2" applyNumberFormat="1" applyBorder="1" applyAlignment="1">
      <alignment horizontal="center"/>
    </xf>
    <xf numFmtId="165" fontId="9" fillId="0" borderId="26" xfId="2" applyNumberFormat="1" applyBorder="1" applyAlignment="1">
      <alignment horizontal="center"/>
    </xf>
    <xf numFmtId="0" fontId="8" fillId="0" borderId="7" xfId="2" applyFont="1" applyBorder="1" applyAlignment="1">
      <alignment horizontal="left"/>
    </xf>
    <xf numFmtId="0" fontId="8" fillId="0" borderId="7" xfId="2" applyFont="1" applyBorder="1" applyAlignment="1">
      <alignment horizontal="center"/>
    </xf>
    <xf numFmtId="0" fontId="1" fillId="0" borderId="6" xfId="2" applyFont="1" applyBorder="1"/>
    <xf numFmtId="165" fontId="8" fillId="8" borderId="24" xfId="2" applyNumberFormat="1" applyFont="1" applyFill="1" applyBorder="1" applyAlignment="1">
      <alignment horizontal="center" wrapText="1"/>
    </xf>
    <xf numFmtId="165" fontId="8" fillId="8" borderId="28" xfId="2" applyNumberFormat="1" applyFont="1" applyFill="1" applyBorder="1" applyAlignment="1">
      <alignment horizontal="center" wrapText="1"/>
    </xf>
    <xf numFmtId="165" fontId="8" fillId="9" borderId="28" xfId="2" applyNumberFormat="1" applyFont="1" applyFill="1" applyBorder="1" applyAlignment="1">
      <alignment horizontal="center"/>
    </xf>
    <xf numFmtId="165" fontId="8" fillId="11" borderId="28" xfId="2" applyNumberFormat="1" applyFont="1" applyFill="1" applyBorder="1" applyAlignment="1">
      <alignment horizontal="center"/>
    </xf>
    <xf numFmtId="165" fontId="8" fillId="12" borderId="29" xfId="2" applyNumberFormat="1" applyFont="1" applyFill="1" applyBorder="1" applyAlignment="1">
      <alignment horizontal="center"/>
    </xf>
    <xf numFmtId="0" fontId="8" fillId="0" borderId="3" xfId="2" applyFont="1" applyBorder="1" applyAlignment="1">
      <alignment horizontal="left"/>
    </xf>
    <xf numFmtId="0" fontId="8" fillId="0" borderId="5" xfId="2" applyFont="1" applyBorder="1"/>
    <xf numFmtId="0" fontId="8" fillId="0" borderId="25" xfId="2" applyFont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8" fillId="2" borderId="5" xfId="2" applyFont="1" applyFill="1" applyBorder="1" applyAlignment="1">
      <alignment horizontal="left"/>
    </xf>
    <xf numFmtId="0" fontId="8" fillId="2" borderId="3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165" fontId="9" fillId="2" borderId="3" xfId="2" applyNumberFormat="1" applyFill="1" applyBorder="1"/>
    <xf numFmtId="2" fontId="8" fillId="2" borderId="3" xfId="2" applyNumberFormat="1" applyFont="1" applyFill="1" applyBorder="1" applyAlignment="1">
      <alignment horizontal="center"/>
    </xf>
    <xf numFmtId="1" fontId="11" fillId="7" borderId="3" xfId="2" applyNumberFormat="1" applyFont="1" applyFill="1" applyBorder="1" applyAlignment="1">
      <alignment horizontal="right" vertical="center" wrapText="1"/>
    </xf>
    <xf numFmtId="165" fontId="8" fillId="10" borderId="26" xfId="2" applyNumberFormat="1" applyFont="1" applyFill="1" applyBorder="1" applyAlignment="1">
      <alignment horizontal="center"/>
    </xf>
    <xf numFmtId="0" fontId="9" fillId="0" borderId="5" xfId="2" applyBorder="1"/>
    <xf numFmtId="0" fontId="8" fillId="0" borderId="5" xfId="2" applyFont="1" applyBorder="1" applyAlignment="1">
      <alignment horizontal="left"/>
    </xf>
    <xf numFmtId="165" fontId="8" fillId="0" borderId="5" xfId="2" applyNumberFormat="1" applyFont="1" applyBorder="1" applyAlignment="1">
      <alignment horizontal="center"/>
    </xf>
    <xf numFmtId="21" fontId="8" fillId="0" borderId="5" xfId="2" applyNumberFormat="1" applyFont="1" applyBorder="1" applyAlignment="1">
      <alignment horizontal="center"/>
    </xf>
    <xf numFmtId="0" fontId="11" fillId="5" borderId="3" xfId="2" applyFont="1" applyFill="1" applyBorder="1"/>
    <xf numFmtId="0" fontId="8" fillId="0" borderId="3" xfId="2" applyFont="1" applyBorder="1" applyAlignment="1">
      <alignment horizontal="center"/>
    </xf>
    <xf numFmtId="165" fontId="8" fillId="13" borderId="25" xfId="2" applyNumberFormat="1" applyFont="1" applyFill="1" applyBorder="1" applyAlignment="1">
      <alignment horizontal="center"/>
    </xf>
    <xf numFmtId="165" fontId="8" fillId="13" borderId="26" xfId="2" applyNumberFormat="1" applyFont="1" applyFill="1" applyBorder="1" applyAlignment="1">
      <alignment horizontal="center"/>
    </xf>
    <xf numFmtId="165" fontId="8" fillId="14" borderId="26" xfId="2" applyNumberFormat="1" applyFont="1" applyFill="1" applyBorder="1" applyAlignment="1">
      <alignment horizontal="center"/>
    </xf>
    <xf numFmtId="165" fontId="8" fillId="11" borderId="26" xfId="2" applyNumberFormat="1" applyFont="1" applyFill="1" applyBorder="1" applyAlignment="1">
      <alignment horizontal="center"/>
    </xf>
    <xf numFmtId="165" fontId="8" fillId="12" borderId="26" xfId="2" applyNumberFormat="1" applyFont="1" applyFill="1" applyBorder="1" applyAlignment="1">
      <alignment horizontal="center"/>
    </xf>
    <xf numFmtId="0" fontId="8" fillId="0" borderId="2" xfId="2" applyFont="1" applyBorder="1" applyAlignment="1">
      <alignment horizontal="left"/>
    </xf>
    <xf numFmtId="0" fontId="8" fillId="0" borderId="4" xfId="2" applyFont="1" applyBorder="1"/>
    <xf numFmtId="0" fontId="8" fillId="0" borderId="20" xfId="2" applyFont="1" applyBorder="1" applyAlignment="1">
      <alignment horizontal="center"/>
    </xf>
    <xf numFmtId="0" fontId="8" fillId="0" borderId="4" xfId="2" applyFont="1" applyBorder="1" applyAlignment="1">
      <alignment horizontal="right"/>
    </xf>
    <xf numFmtId="0" fontId="8" fillId="0" borderId="4" xfId="2" applyFont="1" applyBorder="1" applyAlignment="1">
      <alignment horizontal="left"/>
    </xf>
    <xf numFmtId="0" fontId="8" fillId="2" borderId="2" xfId="2" applyFont="1" applyFill="1" applyBorder="1" applyAlignment="1">
      <alignment horizontal="center"/>
    </xf>
    <xf numFmtId="165" fontId="8" fillId="0" borderId="4" xfId="2" applyNumberFormat="1" applyFont="1" applyBorder="1" applyAlignment="1">
      <alignment horizontal="center"/>
    </xf>
    <xf numFmtId="0" fontId="11" fillId="5" borderId="2" xfId="2" applyFont="1" applyFill="1" applyBorder="1"/>
    <xf numFmtId="165" fontId="8" fillId="15" borderId="26" xfId="2" applyNumberFormat="1" applyFont="1" applyFill="1" applyBorder="1" applyAlignment="1">
      <alignment horizontal="center"/>
    </xf>
    <xf numFmtId="165" fontId="8" fillId="16" borderId="26" xfId="2" applyNumberFormat="1" applyFont="1" applyFill="1" applyBorder="1" applyAlignment="1">
      <alignment horizontal="center"/>
    </xf>
    <xf numFmtId="165" fontId="8" fillId="4" borderId="26" xfId="2" applyNumberFormat="1" applyFont="1" applyFill="1" applyBorder="1" applyAlignment="1">
      <alignment horizontal="center"/>
    </xf>
    <xf numFmtId="0" fontId="8" fillId="0" borderId="2" xfId="2" applyFont="1" applyBorder="1" applyAlignment="1">
      <alignment horizontal="center"/>
    </xf>
    <xf numFmtId="165" fontId="8" fillId="9" borderId="21" xfId="2" applyNumberFormat="1" applyFont="1" applyFill="1" applyBorder="1" applyAlignment="1">
      <alignment horizontal="center"/>
    </xf>
    <xf numFmtId="0" fontId="23" fillId="5" borderId="3" xfId="2" applyFont="1" applyFill="1" applyBorder="1"/>
    <xf numFmtId="0" fontId="8" fillId="0" borderId="5" xfId="2" applyFont="1" applyBorder="1" applyAlignment="1">
      <alignment horizontal="center"/>
    </xf>
    <xf numFmtId="46" fontId="8" fillId="0" borderId="5" xfId="2" applyNumberFormat="1" applyFont="1" applyBorder="1" applyAlignment="1">
      <alignment horizontal="center" vertical="center"/>
    </xf>
    <xf numFmtId="165" fontId="8" fillId="8" borderId="26" xfId="2" applyNumberFormat="1" applyFont="1" applyFill="1" applyBorder="1" applyAlignment="1">
      <alignment horizontal="center" wrapText="1"/>
    </xf>
    <xf numFmtId="0" fontId="8" fillId="0" borderId="3" xfId="2" applyFont="1" applyBorder="1"/>
    <xf numFmtId="0" fontId="8" fillId="0" borderId="5" xfId="2" applyFont="1" applyBorder="1" applyAlignment="1">
      <alignment wrapText="1"/>
    </xf>
    <xf numFmtId="0" fontId="8" fillId="0" borderId="25" xfId="2" applyFont="1" applyBorder="1" applyAlignment="1">
      <alignment horizontal="center" wrapText="1"/>
    </xf>
    <xf numFmtId="0" fontId="8" fillId="0" borderId="3" xfId="2" applyFont="1" applyBorder="1" applyAlignment="1">
      <alignment horizontal="left" wrapText="1"/>
    </xf>
    <xf numFmtId="0" fontId="11" fillId="5" borderId="3" xfId="2" applyFont="1" applyFill="1" applyBorder="1" applyAlignment="1">
      <alignment horizontal="right"/>
    </xf>
    <xf numFmtId="165" fontId="8" fillId="15" borderId="25" xfId="2" applyNumberFormat="1" applyFont="1" applyFill="1" applyBorder="1" applyAlignment="1">
      <alignment horizontal="center"/>
    </xf>
    <xf numFmtId="165" fontId="8" fillId="17" borderId="26" xfId="2" applyNumberFormat="1" applyFont="1" applyFill="1" applyBorder="1" applyAlignment="1">
      <alignment horizontal="center"/>
    </xf>
    <xf numFmtId="165" fontId="8" fillId="18" borderId="26" xfId="2" applyNumberFormat="1" applyFont="1" applyFill="1" applyBorder="1" applyAlignment="1">
      <alignment horizontal="center"/>
    </xf>
    <xf numFmtId="165" fontId="8" fillId="19" borderId="26" xfId="2" applyNumberFormat="1" applyFont="1" applyFill="1" applyBorder="1" applyAlignment="1">
      <alignment horizontal="center"/>
    </xf>
    <xf numFmtId="0" fontId="1" fillId="0" borderId="2" xfId="2" applyFont="1" applyBorder="1"/>
    <xf numFmtId="165" fontId="8" fillId="20" borderId="25" xfId="2" applyNumberFormat="1" applyFont="1" applyFill="1" applyBorder="1" applyAlignment="1">
      <alignment horizontal="center"/>
    </xf>
    <xf numFmtId="165" fontId="8" fillId="20" borderId="26" xfId="2" applyNumberFormat="1" applyFont="1" applyFill="1" applyBorder="1" applyAlignment="1">
      <alignment horizontal="center"/>
    </xf>
    <xf numFmtId="165" fontId="8" fillId="21" borderId="26" xfId="2" applyNumberFormat="1" applyFont="1" applyFill="1" applyBorder="1" applyAlignment="1">
      <alignment horizontal="center"/>
    </xf>
    <xf numFmtId="0" fontId="8" fillId="0" borderId="2" xfId="2" applyFont="1" applyBorder="1"/>
    <xf numFmtId="0" fontId="8" fillId="0" borderId="4" xfId="2" applyFont="1" applyBorder="1" applyAlignment="1">
      <alignment wrapText="1"/>
    </xf>
    <xf numFmtId="0" fontId="8" fillId="0" borderId="20" xfId="2" applyFont="1" applyBorder="1" applyAlignment="1">
      <alignment horizontal="center" wrapText="1"/>
    </xf>
    <xf numFmtId="0" fontId="8" fillId="0" borderId="4" xfId="2" applyFont="1" applyBorder="1" applyAlignment="1">
      <alignment horizontal="center"/>
    </xf>
    <xf numFmtId="0" fontId="11" fillId="5" borderId="2" xfId="2" applyFont="1" applyFill="1" applyBorder="1" applyAlignment="1">
      <alignment horizontal="right"/>
    </xf>
    <xf numFmtId="165" fontId="8" fillId="8" borderId="25" xfId="2" applyNumberFormat="1" applyFont="1" applyFill="1" applyBorder="1" applyAlignment="1">
      <alignment horizontal="center" wrapText="1"/>
    </xf>
    <xf numFmtId="165" fontId="8" fillId="9" borderId="26" xfId="2" applyNumberFormat="1" applyFont="1" applyFill="1" applyBorder="1" applyAlignment="1">
      <alignment horizontal="center" wrapText="1"/>
    </xf>
    <xf numFmtId="165" fontId="24" fillId="9" borderId="26" xfId="2" applyNumberFormat="1" applyFont="1" applyFill="1" applyBorder="1" applyAlignment="1">
      <alignment horizontal="center"/>
    </xf>
    <xf numFmtId="165" fontId="24" fillId="0" borderId="27" xfId="2" applyNumberFormat="1" applyFont="1" applyBorder="1" applyAlignment="1">
      <alignment horizontal="center"/>
    </xf>
    <xf numFmtId="165" fontId="24" fillId="11" borderId="21" xfId="2" applyNumberFormat="1" applyFont="1" applyFill="1" applyBorder="1" applyAlignment="1">
      <alignment horizontal="center"/>
    </xf>
    <xf numFmtId="165" fontId="8" fillId="12" borderId="21" xfId="2" applyNumberFormat="1" applyFont="1" applyFill="1" applyBorder="1" applyAlignment="1">
      <alignment horizontal="center"/>
    </xf>
    <xf numFmtId="0" fontId="8" fillId="0" borderId="3" xfId="2" applyFont="1" applyBorder="1" applyAlignment="1">
      <alignment horizontal="left" vertical="center"/>
    </xf>
    <xf numFmtId="0" fontId="8" fillId="0" borderId="5" xfId="2" applyFont="1" applyBorder="1" applyAlignment="1">
      <alignment vertical="center"/>
    </xf>
    <xf numFmtId="0" fontId="8" fillId="0" borderId="25" xfId="2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/>
    </xf>
    <xf numFmtId="0" fontId="8" fillId="0" borderId="3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right" vertical="center"/>
    </xf>
    <xf numFmtId="46" fontId="8" fillId="2" borderId="5" xfId="2" applyNumberFormat="1" applyFont="1" applyFill="1" applyBorder="1" applyAlignment="1">
      <alignment horizontal="center" vertical="center"/>
    </xf>
    <xf numFmtId="0" fontId="8" fillId="0" borderId="3" xfId="2" applyFont="1" applyBorder="1" applyAlignment="1">
      <alignment vertical="center"/>
    </xf>
    <xf numFmtId="165" fontId="8" fillId="8" borderId="25" xfId="2" applyNumberFormat="1" applyFont="1" applyFill="1" applyBorder="1" applyAlignment="1">
      <alignment horizontal="center" vertical="center" wrapText="1"/>
    </xf>
    <xf numFmtId="165" fontId="8" fillId="8" borderId="26" xfId="2" applyNumberFormat="1" applyFont="1" applyFill="1" applyBorder="1" applyAlignment="1">
      <alignment horizontal="center" vertical="center" wrapText="1"/>
    </xf>
    <xf numFmtId="165" fontId="8" fillId="9" borderId="26" xfId="2" applyNumberFormat="1" applyFont="1" applyFill="1" applyBorder="1" applyAlignment="1">
      <alignment horizontal="center" vertical="center" wrapText="1"/>
    </xf>
    <xf numFmtId="165" fontId="8" fillId="10" borderId="26" xfId="2" applyNumberFormat="1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left" wrapText="1"/>
    </xf>
    <xf numFmtId="46" fontId="8" fillId="0" borderId="4" xfId="2" applyNumberFormat="1" applyFont="1" applyBorder="1" applyAlignment="1">
      <alignment horizontal="center"/>
    </xf>
    <xf numFmtId="165" fontId="8" fillId="17" borderId="25" xfId="2" applyNumberFormat="1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9" fillId="0" borderId="0" xfId="2" applyAlignment="1">
      <alignment horizontal="right"/>
    </xf>
    <xf numFmtId="165" fontId="7" fillId="2" borderId="9" xfId="2" applyNumberFormat="1" applyFont="1" applyFill="1" applyBorder="1" applyAlignment="1">
      <alignment horizontal="center" vertical="center"/>
    </xf>
    <xf numFmtId="0" fontId="8" fillId="0" borderId="10" xfId="2" applyFont="1" applyBorder="1"/>
    <xf numFmtId="0" fontId="8" fillId="0" borderId="11" xfId="2" applyFont="1" applyBorder="1"/>
    <xf numFmtId="0" fontId="7" fillId="0" borderId="10" xfId="2" applyFont="1" applyBorder="1" applyAlignment="1">
      <alignment horizontal="center" vertical="center"/>
    </xf>
  </cellXfs>
  <cellStyles count="4">
    <cellStyle name="Hyperkobling 2" xfId="3" xr:uid="{A47036B6-E772-45B8-9871-DC2F8C1A736B}"/>
    <cellStyle name="Normal" xfId="0" builtinId="0"/>
    <cellStyle name="Normal 2" xfId="2" xr:uid="{58BDBC26-2A84-4E76-813E-7D64C732B950}"/>
    <cellStyle name="Normal 3" xfId="1" xr:uid="{64E39778-ACC1-4B2D-AC70-8B03C1F59FBE}"/>
  </cellStyles>
  <dxfs count="15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E195A7FC-D054-406F-9107-D84202F913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15F410F8-EBAE-419D-8CE8-D56DB5A3C0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4E5A76B9-3CBF-41D6-AA40-23AA6087ED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4953717D-AEB7-449D-9F1E-D340CA6038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2A0113BD-2246-4247-9C0C-A72E9DA384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368B1C88-F324-42ED-954B-DDE913D224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7161A8A9-F1A6-49AC-8CE2-B4862553B3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A7254A79-0750-48A3-8A71-4D582FBF58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1EDD7BB4-1BDA-4407-8F86-7647430766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820A284F-2908-4E8B-970F-B336EF795E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358B53D6-6BE6-4DD3-ACFF-2EF99B9569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1BB82A3A-24BF-4ABC-8440-80A326DD60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722058F9-7489-4364-A7DE-2C73390D02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F02CB8F4-E40B-4427-95F8-59965A2485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1E4BC570-A3E0-4B44-A48D-7E401AFC9C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00CEABD4-70DA-46EE-BBE3-C6983F22BA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D3EB709D-551F-4FAF-9B7A-CE16EB5705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E80A7439-A824-4A1A-9AAA-99D9C9459D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6ABEA53B-86C9-420C-812E-45910E7A0A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3CCA9506-2933-4691-B736-B49ADE633A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99AEB1E9-86D3-4FF0-AD31-F916B3C5CF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DA868161-BC96-4626-A96F-054FD26CD8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56EEBA3B-23B0-4785-A7FD-60F66F9E13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9A17F330-334C-41B0-8262-FFFAB70DAD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EA6FFB70-6677-4D6E-A307-5D6E5561FA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12B11333-CA7A-4070-ADD9-5653E64F12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496C3916-57D2-4251-8DD7-7FD45E3A87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B788F6EC-D5EC-4B78-9DE1-755FDA8B69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6C4A010D-1112-498C-AFF0-B668D32438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D0D3DD22-D9D9-4234-AD80-5AEFB96557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22641A51-176E-49FC-9505-183A4A6C93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2D685293-DEFA-4A2E-A29B-0A5C843EEF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C3FC6956-5723-4F0A-BE5D-2BE57105E5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9CD2C4F7-63FD-4044-A8EE-914C36539E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40B415C4-2351-4684-A303-DBB0A9D427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9C1C9B47-F823-4F4B-8229-7233FFCAA4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09DDC32C-C099-4299-A147-5C2224FEDD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6D180DBC-B496-4F45-A85A-5C65621F62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6EF2BCA1-C51A-49E7-9B48-98FE56CDCA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233E95EB-ABA0-4F10-858E-105A4FFE57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CDAE7502-BFF1-4AEB-B62A-704C763B31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08FAB87C-6842-4DA2-83E2-199ABD023F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8B3F28DF-FB08-465A-A83C-5661C0AA49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F855DB76-4B82-4A84-BCE7-441EA9193A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ACA36403-4C10-4253-AD17-BA4B17ADB9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A69BD471-620F-4C58-9986-F5A9665791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CBB667B7-579B-4FA4-ABB3-96170FB6AF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61E16FB4-C0F3-4146-9006-DE3EC82688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5A0A56C8-033D-4B58-BDAB-99C58696FF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64196232-E2C4-4603-BDF4-DEBAD1E021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6B32BB15-07AE-49D0-92B7-A70759853C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48C09F2B-553A-4C85-B27A-F94DE6213B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F0343D01-AA38-4C5E-A70D-C68C1BE103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BBBDCE74-8331-4209-895F-D8578E8000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458CFFBD-DCB2-4E32-91A4-47AE220527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40B8206C-AD20-42F3-80C8-1EE8F3A8F2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3E1326F9-8227-44DC-A80B-208B6361D7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910CFB3B-7478-49BE-80FF-34F3BC12DF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F518CE9F-E0DE-4C39-9203-402E32F48B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FC3DB00B-7DED-444F-B91B-5EA7FC5C55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4AAEC3D8-0127-4D5E-A518-BA11B4CC37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FC462714-954D-4488-A156-C88014B37C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1D7C21AC-D903-4F2D-B1FB-5ECFABC895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E9F8F7A1-0D83-4F85-AB88-1A28535CA4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7A1B2B51-DF14-4DBA-A70E-362FC73C18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9E892E30-11EA-4EF8-994D-672FCA04B2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CF477F14-0363-4AD7-A455-D3FFD88F79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C04193E4-A01C-4D59-9A20-726C4556D3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82EE9AB7-D324-476F-84A2-6E46E3FB4E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C8274812-D3AF-4380-AD27-E55C6708AC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5F1DCCF1-A326-419A-8966-5075D97964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538A991F-32C4-426A-97BF-AEA1F68DA6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186EFA37-C659-4781-B451-0C9D6C1C6F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70632228-EDC9-4477-82E5-82680343DA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A66C4D71-11F6-4385-AFF0-5778A5F317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FCF15C16-AFB1-4DCC-B6E4-26A654DD10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8439067C-A5B7-4E5F-9E0C-740635AE40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0AD3B45E-AAF7-4D4C-A7BD-9F183A359A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46794CBB-DA11-43DC-9C5E-EA91C07844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F7E19EDF-63BB-4C82-9D72-69F08ADFE1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2D71D7EA-4D37-41E3-9AEC-E91FA06018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8704ADD4-991A-43DF-ADC9-3A18361CC4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5FD9BEB8-EC14-43AF-901D-ED48BD5603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CF4D4105-D74E-4B67-AF06-BD4527023B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ebe3818c45a06bb/Ullern%20Seilforening/UllernCupen/MASTER%20UllernCupe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_deltakerliste"/>
      <sheetName val="Veiledning"/>
      <sheetName val="2021 Master deltakerliste"/>
      <sheetName val="Sammendrag Master"/>
      <sheetName val="Statistikk"/>
      <sheetName val="0106"/>
      <sheetName val="0806"/>
      <sheetName val="1506"/>
      <sheetName val="2206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0.78644675925925922</v>
          </cell>
          <cell r="L6">
            <v>0.96327282306734352</v>
          </cell>
          <cell r="M6">
            <v>3.5108172683322468E-2</v>
          </cell>
          <cell r="N6">
            <v>5.2631578947368418E-2</v>
          </cell>
        </row>
        <row r="7">
          <cell r="B7" t="str">
            <v>Reidar Hauge</v>
          </cell>
          <cell r="C7" t="str">
            <v>USF</v>
          </cell>
          <cell r="D7" t="str">
            <v>NOR</v>
          </cell>
          <cell r="E7">
            <v>9934</v>
          </cell>
          <cell r="F7" t="str">
            <v>CB 365</v>
          </cell>
          <cell r="G7" t="str">
            <v>Chica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0.79241898148148149</v>
          </cell>
          <cell r="L7">
            <v>1.0299257235304691</v>
          </cell>
          <cell r="M7">
            <v>3.6536138224778712E-2</v>
          </cell>
          <cell r="N7">
            <v>0.10526315789473684</v>
          </cell>
        </row>
        <row r="8">
          <cell r="B8" t="str">
            <v>Nils Parnemann</v>
          </cell>
          <cell r="C8" t="str">
            <v>USF</v>
          </cell>
          <cell r="D8" t="str">
            <v>NOR</v>
          </cell>
          <cell r="E8">
            <v>70</v>
          </cell>
          <cell r="F8" t="str">
            <v>H-båt</v>
          </cell>
          <cell r="G8" t="str">
            <v>Nipa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0.7933796296296296</v>
          </cell>
          <cell r="L8">
            <v>0.85355667695019832</v>
          </cell>
          <cell r="M8">
            <v>3.7026972513997003E-2</v>
          </cell>
          <cell r="N8">
            <v>0.15789473684210525</v>
          </cell>
        </row>
        <row r="9">
          <cell r="B9" t="str">
            <v>Arild Vikse</v>
          </cell>
          <cell r="C9" t="str">
            <v>USF</v>
          </cell>
          <cell r="D9" t="str">
            <v>NOR</v>
          </cell>
          <cell r="E9">
            <v>175</v>
          </cell>
          <cell r="F9" t="str">
            <v>11 MOD</v>
          </cell>
          <cell r="G9" t="str">
            <v>Olivia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0.79386574074074068</v>
          </cell>
          <cell r="L9">
            <v>1.0079280448138779</v>
          </cell>
          <cell r="M9">
            <v>3.7214009987919648E-2</v>
          </cell>
          <cell r="N9">
            <v>0.21052631578947367</v>
          </cell>
        </row>
        <row r="10">
          <cell r="B10" t="str">
            <v>Petter Frode Amland</v>
          </cell>
          <cell r="C10" t="str">
            <v>FS</v>
          </cell>
          <cell r="D10" t="str">
            <v>NOR</v>
          </cell>
          <cell r="E10">
            <v>11655</v>
          </cell>
          <cell r="F10" t="str">
            <v>Elan 37 dyp kjøl</v>
          </cell>
          <cell r="G10" t="str">
            <v>Tidig 3</v>
          </cell>
          <cell r="H10" t="str">
            <v>Ja</v>
          </cell>
          <cell r="I10" t="str">
            <v>Ja</v>
          </cell>
          <cell r="J10" t="str">
            <v>18:10</v>
          </cell>
          <cell r="K10">
            <v>0.7914930555555556</v>
          </cell>
          <cell r="L10">
            <v>1.0809</v>
          </cell>
          <cell r="M10">
            <v>3.7343593749999959E-2</v>
          </cell>
          <cell r="N10">
            <v>0.26315789473684209</v>
          </cell>
        </row>
        <row r="11">
          <cell r="B11" t="str">
            <v>Marius Andersen</v>
          </cell>
          <cell r="C11" t="str">
            <v>FS</v>
          </cell>
          <cell r="D11" t="str">
            <v>NOR</v>
          </cell>
          <cell r="E11">
            <v>26</v>
          </cell>
          <cell r="F11" t="str">
            <v>Farr 30</v>
          </cell>
          <cell r="G11" t="str">
            <v>Pakalolo II</v>
          </cell>
          <cell r="H11" t="str">
            <v>Ja</v>
          </cell>
          <cell r="I11" t="str">
            <v>Ja</v>
          </cell>
          <cell r="J11" t="str">
            <v>18:10</v>
          </cell>
          <cell r="K11">
            <v>0.79207175925925932</v>
          </cell>
          <cell r="L11">
            <v>1.0777000000000001</v>
          </cell>
          <cell r="M11">
            <v>3.7856707175925902E-2</v>
          </cell>
          <cell r="N11">
            <v>0.31578947368421051</v>
          </cell>
        </row>
        <row r="12">
          <cell r="B12" t="str">
            <v>Stein Thorstensen</v>
          </cell>
          <cell r="C12" t="str">
            <v>FS</v>
          </cell>
          <cell r="D12" t="str">
            <v>NOR</v>
          </cell>
          <cell r="E12">
            <v>63</v>
          </cell>
          <cell r="F12" t="str">
            <v>H-båt</v>
          </cell>
          <cell r="G12" t="str">
            <v>Hermine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0.7950694444444445</v>
          </cell>
          <cell r="L12">
            <v>0.85355667695019832</v>
          </cell>
          <cell r="M12">
            <v>3.8469325231991619E-2</v>
          </cell>
          <cell r="N12">
            <v>0.36842105263157893</v>
          </cell>
        </row>
        <row r="13">
          <cell r="B13" t="str">
            <v>Yngve Amundsen</v>
          </cell>
          <cell r="C13" t="str">
            <v>USF</v>
          </cell>
          <cell r="D13" t="str">
            <v>NOR</v>
          </cell>
          <cell r="E13">
            <v>88</v>
          </cell>
          <cell r="F13" t="str">
            <v>X-35 OD</v>
          </cell>
          <cell r="G13" t="str">
            <v>Akhillevs-X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0.7940625</v>
          </cell>
          <cell r="L13">
            <v>1.0458128096947932</v>
          </cell>
          <cell r="M13">
            <v>3.8818537970962901E-2</v>
          </cell>
          <cell r="N13">
            <v>0.42105263157894735</v>
          </cell>
        </row>
        <row r="14">
          <cell r="B14" t="str">
            <v>Guri Kjæserud</v>
          </cell>
          <cell r="C14" t="str">
            <v>Oslo SF</v>
          </cell>
          <cell r="D14" t="str">
            <v>N</v>
          </cell>
          <cell r="E14">
            <v>123</v>
          </cell>
          <cell r="F14" t="str">
            <v>H-båt</v>
          </cell>
          <cell r="G14" t="str">
            <v>Hipp Hurra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0.7955902777777778</v>
          </cell>
          <cell r="L14">
            <v>0.85355667695019832</v>
          </cell>
          <cell r="M14">
            <v>3.8913886001236492E-2</v>
          </cell>
          <cell r="N14">
            <v>0.47368421052631576</v>
          </cell>
        </row>
        <row r="15">
          <cell r="B15" t="str">
            <v>Jon Vendelboe</v>
          </cell>
          <cell r="C15" t="str">
            <v>USF</v>
          </cell>
          <cell r="D15" t="str">
            <v>NOR</v>
          </cell>
          <cell r="E15">
            <v>11620</v>
          </cell>
          <cell r="F15" t="str">
            <v>X-37</v>
          </cell>
          <cell r="G15" t="str">
            <v>MetaXa</v>
          </cell>
          <cell r="H15" t="str">
            <v>Ja</v>
          </cell>
          <cell r="I15" t="str">
            <v>Ja</v>
          </cell>
          <cell r="J15" t="str">
            <v>18:10</v>
          </cell>
          <cell r="K15">
            <v>0.79327546296296303</v>
          </cell>
          <cell r="L15">
            <v>1.0739000000000001</v>
          </cell>
          <cell r="M15">
            <v>3.9015880787037022E-2</v>
          </cell>
          <cell r="N15">
            <v>0.52631578947368418</v>
          </cell>
        </row>
        <row r="16">
          <cell r="B16" t="str">
            <v>Pål Saltvedt</v>
          </cell>
          <cell r="C16" t="str">
            <v>FS</v>
          </cell>
          <cell r="D16" t="str">
            <v>NOR</v>
          </cell>
          <cell r="E16">
            <v>11733</v>
          </cell>
          <cell r="F16" t="str">
            <v>Elan 40</v>
          </cell>
          <cell r="G16" t="str">
            <v>Jonna</v>
          </cell>
          <cell r="H16" t="str">
            <v>Ja</v>
          </cell>
          <cell r="I16" t="str">
            <v>Ja</v>
          </cell>
          <cell r="J16" t="str">
            <v>18:10</v>
          </cell>
          <cell r="K16">
            <v>0.79274305555555558</v>
          </cell>
          <cell r="L16">
            <v>1.0959000000000001</v>
          </cell>
          <cell r="M16">
            <v>3.92316979166666E-2</v>
          </cell>
          <cell r="N16">
            <v>0.57894736842105265</v>
          </cell>
        </row>
        <row r="17">
          <cell r="B17" t="str">
            <v>Per Chr. Andresen</v>
          </cell>
          <cell r="C17" t="str">
            <v>FS</v>
          </cell>
          <cell r="D17" t="str">
            <v>NOR</v>
          </cell>
          <cell r="E17">
            <v>11722</v>
          </cell>
          <cell r="F17" t="str">
            <v>Dehler 34</v>
          </cell>
          <cell r="G17" t="str">
            <v>Bellini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0.79033564814814816</v>
          </cell>
          <cell r="L17">
            <v>0.98238635402652319</v>
          </cell>
          <cell r="M17">
            <v>3.9625190321555953E-2</v>
          </cell>
          <cell r="N17">
            <v>0.63157894736842102</v>
          </cell>
        </row>
        <row r="18">
          <cell r="B18" t="str">
            <v>Joachim Lyng-Olsen</v>
          </cell>
          <cell r="C18" t="str">
            <v>USF</v>
          </cell>
          <cell r="D18" t="str">
            <v>NOR</v>
          </cell>
          <cell r="E18">
            <v>7055</v>
          </cell>
          <cell r="F18" t="str">
            <v>Contrast 33</v>
          </cell>
          <cell r="G18" t="str">
            <v>Vildensky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0.7946643518518518</v>
          </cell>
          <cell r="L18">
            <v>0.91357591450883679</v>
          </cell>
          <cell r="M18">
            <v>4.0804276088999968E-2</v>
          </cell>
          <cell r="N18">
            <v>0.68421052631578949</v>
          </cell>
        </row>
        <row r="19">
          <cell r="B19" t="str">
            <v>Monica Hjelle</v>
          </cell>
          <cell r="C19" t="str">
            <v>USF</v>
          </cell>
          <cell r="D19" t="str">
            <v>NOR</v>
          </cell>
          <cell r="E19">
            <v>3567</v>
          </cell>
          <cell r="F19" t="str">
            <v>X-102</v>
          </cell>
          <cell r="G19" t="str">
            <v>BLÅTANN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0.79160879629629621</v>
          </cell>
          <cell r="L19">
            <v>0.98779847136222898</v>
          </cell>
          <cell r="M19">
            <v>4.1101105376703771E-2</v>
          </cell>
          <cell r="N19">
            <v>0.73684210526315785</v>
          </cell>
        </row>
        <row r="20">
          <cell r="B20" t="str">
            <v>Kvalnes/Hovland</v>
          </cell>
          <cell r="C20" t="str">
            <v>USF</v>
          </cell>
          <cell r="D20" t="str">
            <v>NOR</v>
          </cell>
          <cell r="E20">
            <v>14118</v>
          </cell>
          <cell r="F20" t="str">
            <v>Archambault 40</v>
          </cell>
          <cell r="G20" t="str">
            <v>Shaka</v>
          </cell>
          <cell r="H20" t="str">
            <v>Ja</v>
          </cell>
          <cell r="I20" t="str">
            <v>Nei</v>
          </cell>
          <cell r="J20" t="str">
            <v>18:10</v>
          </cell>
          <cell r="K20">
            <v>0.79424768518518529</v>
          </cell>
          <cell r="L20">
            <v>1.1070880331753552</v>
          </cell>
          <cell r="M20">
            <v>4.1297971422733469E-2</v>
          </cell>
          <cell r="N20">
            <v>0.78947368421052633</v>
          </cell>
        </row>
        <row r="21">
          <cell r="B21" t="str">
            <v>Andreas Haug</v>
          </cell>
          <cell r="C21" t="str">
            <v>FS</v>
          </cell>
          <cell r="D21" t="str">
            <v>NOR</v>
          </cell>
          <cell r="E21">
            <v>13911</v>
          </cell>
          <cell r="F21" t="str">
            <v>Archambault A35</v>
          </cell>
          <cell r="G21" t="str">
            <v>Flaks</v>
          </cell>
          <cell r="H21" t="str">
            <v>Ja</v>
          </cell>
          <cell r="I21" t="str">
            <v>Nei</v>
          </cell>
          <cell r="J21" t="str">
            <v>18:10</v>
          </cell>
          <cell r="K21">
            <v>0.79686342592592585</v>
          </cell>
          <cell r="L21">
            <v>1.0353168697033899</v>
          </cell>
          <cell r="M21">
            <v>4.1328794949154826E-2</v>
          </cell>
          <cell r="N21">
            <v>0.84210526315789469</v>
          </cell>
        </row>
        <row r="22">
          <cell r="B22" t="str">
            <v>Sturla Falck</v>
          </cell>
          <cell r="C22" t="str">
            <v>FS</v>
          </cell>
          <cell r="D22" t="str">
            <v>NOR</v>
          </cell>
          <cell r="E22">
            <v>22</v>
          </cell>
          <cell r="F22" t="str">
            <v>Express</v>
          </cell>
          <cell r="G22" t="str">
            <v>ELO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0.79578703703703713</v>
          </cell>
          <cell r="L22">
            <v>0.91420000000000001</v>
          </cell>
          <cell r="M22">
            <v>4.1858509259259338E-2</v>
          </cell>
          <cell r="N22">
            <v>0.89473684210526316</v>
          </cell>
        </row>
        <row r="23">
          <cell r="B23" t="str">
            <v>Lars Marius Valstad</v>
          </cell>
          <cell r="C23" t="str">
            <v>Oslo SF</v>
          </cell>
          <cell r="D23" t="str">
            <v>NOR</v>
          </cell>
          <cell r="E23">
            <v>14884</v>
          </cell>
          <cell r="F23" t="str">
            <v>Salona 38</v>
          </cell>
          <cell r="G23" t="str">
            <v>Havkatt S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0.8046875</v>
          </cell>
          <cell r="L23">
            <v>1.051145097335606</v>
          </cell>
          <cell r="M23">
            <v>5.0184878779043603E-2</v>
          </cell>
          <cell r="N23">
            <v>0.94736842105263153</v>
          </cell>
        </row>
        <row r="24">
          <cell r="B24" t="str">
            <v>Stig Ulfsby</v>
          </cell>
          <cell r="C24" t="str">
            <v>USF</v>
          </cell>
          <cell r="D24" t="str">
            <v>NOR</v>
          </cell>
          <cell r="E24">
            <v>15953</v>
          </cell>
          <cell r="F24" t="str">
            <v>Sun Odyssey 35</v>
          </cell>
          <cell r="G24" t="str">
            <v>Balsam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0.80412037037037043</v>
          </cell>
          <cell r="L24">
            <v>0.94979999999999998</v>
          </cell>
          <cell r="M24">
            <v>5.1403527777777833E-2</v>
          </cell>
          <cell r="N24">
            <v>1</v>
          </cell>
        </row>
      </sheetData>
      <sheetData sheetId="6">
        <row r="6">
          <cell r="B6" t="str">
            <v>Marius Andersen</v>
          </cell>
          <cell r="C6" t="str">
            <v>FS</v>
          </cell>
          <cell r="D6" t="str">
            <v>NOR</v>
          </cell>
          <cell r="E6">
            <v>26</v>
          </cell>
          <cell r="F6" t="str">
            <v>Farr 30</v>
          </cell>
          <cell r="G6" t="str">
            <v>Pakalolo II</v>
          </cell>
          <cell r="H6" t="str">
            <v>Ja</v>
          </cell>
          <cell r="I6" t="str">
            <v>Ja</v>
          </cell>
          <cell r="J6" t="str">
            <v>18:10</v>
          </cell>
          <cell r="K6">
            <v>0.80827546296296304</v>
          </cell>
          <cell r="L6">
            <v>1.0777000000000001</v>
          </cell>
          <cell r="M6">
            <v>5.5319438657407405E-2</v>
          </cell>
          <cell r="N6">
            <v>4.3478260869565216E-2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0.81394675925925919</v>
          </cell>
          <cell r="L7">
            <v>0.96327282306734352</v>
          </cell>
          <cell r="M7">
            <v>6.1598175317674385E-2</v>
          </cell>
          <cell r="N7">
            <v>8.6956521739130432E-2</v>
          </cell>
        </row>
        <row r="8">
          <cell r="B8" t="str">
            <v>Geir Atle Lerkerød</v>
          </cell>
          <cell r="C8" t="str">
            <v>FS</v>
          </cell>
          <cell r="D8" t="str">
            <v>NOR</v>
          </cell>
          <cell r="E8">
            <v>517</v>
          </cell>
          <cell r="F8" t="str">
            <v>J/80</v>
          </cell>
          <cell r="G8" t="str">
            <v>JAM</v>
          </cell>
          <cell r="H8" t="str">
            <v>Ja</v>
          </cell>
          <cell r="I8" t="str">
            <v>Ja</v>
          </cell>
          <cell r="J8" t="str">
            <v>18:00</v>
          </cell>
          <cell r="K8">
            <v>0.81400462962962961</v>
          </cell>
          <cell r="L8">
            <v>0.98729999999999996</v>
          </cell>
          <cell r="M8">
            <v>6.3191770833333313E-2</v>
          </cell>
          <cell r="N8">
            <v>0.13043478260869565</v>
          </cell>
        </row>
        <row r="9">
          <cell r="B9" t="str">
            <v>Kvalnes/Hovland</v>
          </cell>
          <cell r="C9" t="str">
            <v>USF</v>
          </cell>
          <cell r="D9" t="str">
            <v>NOR</v>
          </cell>
          <cell r="E9">
            <v>14118</v>
          </cell>
          <cell r="F9" t="str">
            <v>Archambault 40</v>
          </cell>
          <cell r="G9" t="str">
            <v>Shaka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0.81444444444444442</v>
          </cell>
          <cell r="L9">
            <v>1.1070880331753552</v>
          </cell>
          <cell r="M9">
            <v>6.3657561907582802E-2</v>
          </cell>
          <cell r="N9">
            <v>0.17391304347826086</v>
          </cell>
        </row>
        <row r="10">
          <cell r="B10" t="str">
            <v>Nils Parnemann</v>
          </cell>
          <cell r="C10" t="str">
            <v>USF</v>
          </cell>
          <cell r="D10" t="str">
            <v>NOR</v>
          </cell>
          <cell r="E10">
            <v>70</v>
          </cell>
          <cell r="F10" t="str">
            <v>H-båt</v>
          </cell>
          <cell r="G10" t="str">
            <v>Nipa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0.82988425925925924</v>
          </cell>
          <cell r="L10">
            <v>0.85355667695019832</v>
          </cell>
          <cell r="M10">
            <v>6.8185742873961425E-2</v>
          </cell>
          <cell r="N10">
            <v>0.21739130434782608</v>
          </cell>
        </row>
        <row r="11">
          <cell r="B11" t="str">
            <v>Stein Thorstensen</v>
          </cell>
          <cell r="C11" t="str">
            <v>FS</v>
          </cell>
          <cell r="D11" t="str">
            <v>NOR</v>
          </cell>
          <cell r="E11">
            <v>63</v>
          </cell>
          <cell r="F11" t="str">
            <v>H-båt</v>
          </cell>
          <cell r="G11" t="str">
            <v>Hermine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0.83422453703703703</v>
          </cell>
          <cell r="L11">
            <v>0.85355667695019832</v>
          </cell>
          <cell r="M11">
            <v>7.1890415951002234E-2</v>
          </cell>
          <cell r="N11">
            <v>0.2608695652173913</v>
          </cell>
        </row>
        <row r="12">
          <cell r="B12" t="str">
            <v>Petter Frode Amland</v>
          </cell>
          <cell r="C12" t="str">
            <v>FS</v>
          </cell>
          <cell r="D12" t="str">
            <v>NOR</v>
          </cell>
          <cell r="E12">
            <v>11655</v>
          </cell>
          <cell r="F12" t="str">
            <v>Elan 37 dyp kjøl</v>
          </cell>
          <cell r="G12" t="str">
            <v>Tidig 3</v>
          </cell>
          <cell r="H12" t="str">
            <v>Ja</v>
          </cell>
          <cell r="I12" t="str">
            <v>Nei</v>
          </cell>
          <cell r="J12" t="str">
            <v>18:10</v>
          </cell>
          <cell r="K12">
            <v>0.82584490740740746</v>
          </cell>
          <cell r="L12">
            <v>1.0443426038730792</v>
          </cell>
          <cell r="M12">
            <v>7.1955688898801357E-2</v>
          </cell>
          <cell r="N12">
            <v>0.30434782608695654</v>
          </cell>
        </row>
        <row r="13">
          <cell r="B13" t="str">
            <v>Sturla Falck</v>
          </cell>
          <cell r="C13" t="str">
            <v>FS</v>
          </cell>
          <cell r="D13" t="str">
            <v>NOR</v>
          </cell>
          <cell r="E13">
            <v>22</v>
          </cell>
          <cell r="F13" t="str">
            <v>Express</v>
          </cell>
          <cell r="G13" t="str">
            <v>ELO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0.83185185185185195</v>
          </cell>
          <cell r="L13">
            <v>0.87963147491674731</v>
          </cell>
          <cell r="M13">
            <v>7.1999465169111626E-2</v>
          </cell>
          <cell r="N13">
            <v>0.34782608695652173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0.83070601851851855</v>
          </cell>
          <cell r="L14">
            <v>1.0079280448138779</v>
          </cell>
          <cell r="M14">
            <v>7.4346359138875454E-2</v>
          </cell>
          <cell r="N14">
            <v>0.39130434782608697</v>
          </cell>
        </row>
        <row r="15">
          <cell r="B15" t="str">
            <v>Yngve Amundsen</v>
          </cell>
          <cell r="C15" t="str">
            <v>USF</v>
          </cell>
          <cell r="D15" t="str">
            <v>NOR</v>
          </cell>
          <cell r="E15">
            <v>88</v>
          </cell>
          <cell r="F15" t="str">
            <v>X-35 OD</v>
          </cell>
          <cell r="G15" t="str">
            <v>Akhillevs-X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0.82813657407407415</v>
          </cell>
          <cell r="L15">
            <v>1.0458128096947932</v>
          </cell>
          <cell r="M15">
            <v>7.4453641116118893E-2</v>
          </cell>
          <cell r="N15">
            <v>0.43478260869565216</v>
          </cell>
        </row>
        <row r="16">
          <cell r="B16" t="str">
            <v>Reidar Hauge</v>
          </cell>
          <cell r="C16" t="str">
            <v>USF</v>
          </cell>
          <cell r="D16" t="str">
            <v>NOR</v>
          </cell>
          <cell r="E16">
            <v>9934</v>
          </cell>
          <cell r="F16" t="str">
            <v>CB 365</v>
          </cell>
          <cell r="G16" t="str">
            <v>Chica</v>
          </cell>
          <cell r="H16" t="str">
            <v>Ja</v>
          </cell>
          <cell r="I16" t="str">
            <v>Nei</v>
          </cell>
          <cell r="J16" t="str">
            <v>18:10</v>
          </cell>
          <cell r="K16">
            <v>0.82943287037037028</v>
          </cell>
          <cell r="L16">
            <v>1.0299257235304691</v>
          </cell>
          <cell r="M16">
            <v>7.4657694519343884E-2</v>
          </cell>
          <cell r="N16">
            <v>0.47826086956521741</v>
          </cell>
        </row>
        <row r="17">
          <cell r="B17" t="str">
            <v>Joachim Lyng-Olsen</v>
          </cell>
          <cell r="C17" t="str">
            <v>USF</v>
          </cell>
          <cell r="D17" t="str">
            <v>NOR</v>
          </cell>
          <cell r="E17">
            <v>7055</v>
          </cell>
          <cell r="F17" t="str">
            <v>Contrast 33</v>
          </cell>
          <cell r="G17" t="str">
            <v>Vildensky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0.83211805555555562</v>
          </cell>
          <cell r="L17">
            <v>0.91357591450883679</v>
          </cell>
          <cell r="M17">
            <v>7.5021077701854191E-2</v>
          </cell>
          <cell r="N17">
            <v>0.52173913043478259</v>
          </cell>
        </row>
        <row r="18">
          <cell r="B18" t="str">
            <v>Jon Vendelboe</v>
          </cell>
          <cell r="C18" t="str">
            <v>USF</v>
          </cell>
          <cell r="D18" t="str">
            <v>NOR</v>
          </cell>
          <cell r="E18">
            <v>11620</v>
          </cell>
          <cell r="F18" t="str">
            <v>X-37</v>
          </cell>
          <cell r="G18" t="str">
            <v>MetaXa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0.83009259259259249</v>
          </cell>
          <cell r="L18">
            <v>1.030089448111478</v>
          </cell>
          <cell r="M18">
            <v>7.5349135556302363E-2</v>
          </cell>
          <cell r="N18">
            <v>0.56521739130434778</v>
          </cell>
        </row>
        <row r="19">
          <cell r="B19" t="str">
            <v>Egil Naustvik</v>
          </cell>
          <cell r="C19" t="str">
            <v>FS</v>
          </cell>
          <cell r="D19" t="str">
            <v>NOR</v>
          </cell>
          <cell r="E19">
            <v>9727</v>
          </cell>
          <cell r="F19" t="str">
            <v>Linjett 33</v>
          </cell>
          <cell r="G19" t="str">
            <v>Fragancia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0.83331018518518529</v>
          </cell>
          <cell r="L19">
            <v>0.92730283860502838</v>
          </cell>
          <cell r="M19">
            <v>7.72537712069329E-2</v>
          </cell>
          <cell r="N19">
            <v>0.60869565217391308</v>
          </cell>
        </row>
        <row r="20">
          <cell r="B20" t="str">
            <v>Christian Stensholt</v>
          </cell>
          <cell r="C20" t="str">
            <v>FS</v>
          </cell>
          <cell r="D20" t="str">
            <v>NOR</v>
          </cell>
          <cell r="E20">
            <v>13724</v>
          </cell>
          <cell r="F20" t="str">
            <v>Pogo 8,50</v>
          </cell>
          <cell r="G20" t="str">
            <v>Vindtora</v>
          </cell>
          <cell r="H20" t="str">
            <v>Ja</v>
          </cell>
          <cell r="I20" t="str">
            <v>Ja</v>
          </cell>
          <cell r="J20" t="str">
            <v>18:00</v>
          </cell>
          <cell r="K20">
            <v>0.82861111111111108</v>
          </cell>
          <cell r="L20">
            <v>0.99760000000000004</v>
          </cell>
          <cell r="M20">
            <v>7.842244444444442E-2</v>
          </cell>
          <cell r="N20">
            <v>0.65217391304347827</v>
          </cell>
        </row>
        <row r="21">
          <cell r="B21" t="str">
            <v>Per Chr. Andresen</v>
          </cell>
          <cell r="C21" t="str">
            <v>FS</v>
          </cell>
          <cell r="D21" t="str">
            <v>NOR</v>
          </cell>
          <cell r="E21">
            <v>11722</v>
          </cell>
          <cell r="F21" t="str">
            <v>Dehler 34</v>
          </cell>
          <cell r="G21" t="str">
            <v>Bellini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0.83000000000000007</v>
          </cell>
          <cell r="L21">
            <v>0.98238635402652319</v>
          </cell>
          <cell r="M21">
            <v>7.8590908322121927E-2</v>
          </cell>
          <cell r="N21">
            <v>0.69565217391304346</v>
          </cell>
        </row>
        <row r="22">
          <cell r="B22" t="str">
            <v>Cecilia Stokkeland</v>
          </cell>
          <cell r="C22" t="str">
            <v>USF</v>
          </cell>
          <cell r="D22" t="str">
            <v>NOR</v>
          </cell>
          <cell r="E22">
            <v>11541</v>
          </cell>
          <cell r="F22" t="str">
            <v>J/109</v>
          </cell>
          <cell r="G22" t="str">
            <v>JJ Flash</v>
          </cell>
          <cell r="H22" t="str">
            <v>Ja</v>
          </cell>
          <cell r="I22" t="str">
            <v>Ja</v>
          </cell>
          <cell r="J22" t="str">
            <v>18:10</v>
          </cell>
          <cell r="K22">
            <v>0.8294097222222222</v>
          </cell>
          <cell r="L22">
            <v>1.0902000000000001</v>
          </cell>
          <cell r="M22">
            <v>7.9001645833333217E-2</v>
          </cell>
          <cell r="N22">
            <v>0.73913043478260865</v>
          </cell>
        </row>
        <row r="23">
          <cell r="B23" t="str">
            <v>Mats Uchermann Larsson</v>
          </cell>
          <cell r="C23" t="str">
            <v>USF</v>
          </cell>
          <cell r="D23" t="str">
            <v>NOR</v>
          </cell>
          <cell r="E23">
            <v>5164</v>
          </cell>
          <cell r="F23" t="str">
            <v>Albin Nova</v>
          </cell>
          <cell r="G23" t="str">
            <v>Frida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0.8345717592592593</v>
          </cell>
          <cell r="L23">
            <v>0.93804438877755514</v>
          </cell>
          <cell r="M23">
            <v>7.9332064222194437E-2</v>
          </cell>
          <cell r="N23">
            <v>0.78260869565217395</v>
          </cell>
        </row>
        <row r="24">
          <cell r="B24" t="str">
            <v>Stig Ulfsby</v>
          </cell>
          <cell r="C24" t="str">
            <v>USF</v>
          </cell>
          <cell r="D24" t="str">
            <v>NOR</v>
          </cell>
          <cell r="E24">
            <v>15953</v>
          </cell>
          <cell r="F24" t="str">
            <v>Sun Odyssey 35</v>
          </cell>
          <cell r="G24" t="str">
            <v>Balsam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0.83538194444444447</v>
          </cell>
          <cell r="L24">
            <v>0.94979999999999998</v>
          </cell>
          <cell r="M24">
            <v>8.1095770833333358E-2</v>
          </cell>
          <cell r="N24">
            <v>0.82608695652173914</v>
          </cell>
        </row>
        <row r="25">
          <cell r="B25" t="str">
            <v>John Moen</v>
          </cell>
          <cell r="C25" t="str">
            <v>USF</v>
          </cell>
          <cell r="D25" t="str">
            <v>NOR</v>
          </cell>
          <cell r="E25">
            <v>15735</v>
          </cell>
          <cell r="F25" t="str">
            <v>Dehler 34</v>
          </cell>
          <cell r="G25" t="str">
            <v>Merlin II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0.83237268518518526</v>
          </cell>
          <cell r="L25">
            <v>0.99528435289619566</v>
          </cell>
          <cell r="M25">
            <v>8.1984244670859158E-2</v>
          </cell>
          <cell r="N25">
            <v>0.86956521739130432</v>
          </cell>
        </row>
        <row r="26">
          <cell r="B26" t="str">
            <v>Monica Hjelle</v>
          </cell>
          <cell r="C26" t="str">
            <v>USF</v>
          </cell>
          <cell r="D26" t="str">
            <v>NOR</v>
          </cell>
          <cell r="E26">
            <v>3567</v>
          </cell>
          <cell r="F26" t="str">
            <v>X-102</v>
          </cell>
          <cell r="G26" t="str">
            <v>BLÅTANN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0.83307870370370374</v>
          </cell>
          <cell r="L26">
            <v>0.98779847136222898</v>
          </cell>
          <cell r="M26">
            <v>8.2065016521274098E-2</v>
          </cell>
          <cell r="N26">
            <v>0.91304347826086951</v>
          </cell>
        </row>
        <row r="27">
          <cell r="B27" t="str">
            <v>Lars Marius Valstad</v>
          </cell>
          <cell r="C27" t="str">
            <v>Oslo SF</v>
          </cell>
          <cell r="D27" t="str">
            <v>NOR</v>
          </cell>
          <cell r="E27">
            <v>14884</v>
          </cell>
          <cell r="F27" t="str">
            <v>Salona 38</v>
          </cell>
          <cell r="G27" t="str">
            <v>Havkatt S</v>
          </cell>
          <cell r="H27" t="str">
            <v>Ja</v>
          </cell>
          <cell r="I27" t="str">
            <v>Nei</v>
          </cell>
          <cell r="J27" t="str">
            <v>18:10</v>
          </cell>
          <cell r="K27" t="str">
            <v>DNF</v>
          </cell>
          <cell r="L27">
            <v>1.051145097335606</v>
          </cell>
          <cell r="M27" t="e">
            <v>#VALUE!</v>
          </cell>
          <cell r="N27">
            <v>1</v>
          </cell>
        </row>
        <row r="28">
          <cell r="B28" t="str">
            <v>Guri Kjæserud</v>
          </cell>
          <cell r="C28" t="str">
            <v>Oslo SF</v>
          </cell>
          <cell r="D28" t="str">
            <v>N</v>
          </cell>
          <cell r="E28">
            <v>123</v>
          </cell>
          <cell r="F28" t="str">
            <v>H-båt</v>
          </cell>
          <cell r="G28" t="str">
            <v>Hipp Hurra</v>
          </cell>
          <cell r="H28" t="str">
            <v>Ja</v>
          </cell>
          <cell r="I28" t="str">
            <v>Ja</v>
          </cell>
          <cell r="J28" t="str">
            <v>18:00</v>
          </cell>
          <cell r="K28" t="str">
            <v>DSQ</v>
          </cell>
          <cell r="L28">
            <v>0.88819999999999999</v>
          </cell>
          <cell r="M28" t="e">
            <v>#VALUE!</v>
          </cell>
          <cell r="N28">
            <v>1.5</v>
          </cell>
        </row>
      </sheetData>
      <sheetData sheetId="7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0.80789351851851843</v>
          </cell>
          <cell r="L6">
            <v>0.85355667695019832</v>
          </cell>
          <cell r="M6">
            <v>4.9415399283621354E-2</v>
          </cell>
          <cell r="N6">
            <v>4.7619047619047616E-2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0.80171296296296291</v>
          </cell>
          <cell r="L7">
            <v>0.96327282306734352</v>
          </cell>
          <cell r="M7">
            <v>4.9813691822510255E-2</v>
          </cell>
          <cell r="N7">
            <v>9.5238095238095233E-2</v>
          </cell>
        </row>
        <row r="8">
          <cell r="B8" t="str">
            <v>Stein Thorstensen</v>
          </cell>
          <cell r="C8" t="str">
            <v>FS</v>
          </cell>
          <cell r="D8" t="str">
            <v>NOR</v>
          </cell>
          <cell r="E8">
            <v>63</v>
          </cell>
          <cell r="F8" t="str">
            <v>H-båt</v>
          </cell>
          <cell r="G8" t="str">
            <v>Hermine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0.80895833333333333</v>
          </cell>
          <cell r="L8">
            <v>0.85355667695019832</v>
          </cell>
          <cell r="M8">
            <v>5.0324279078522112E-2</v>
          </cell>
          <cell r="N8">
            <v>0.14285714285714285</v>
          </cell>
        </row>
        <row r="9">
          <cell r="B9" t="str">
            <v>Sturla Falck</v>
          </cell>
          <cell r="C9" t="str">
            <v>FS</v>
          </cell>
          <cell r="D9" t="str">
            <v>NOR</v>
          </cell>
          <cell r="E9">
            <v>22</v>
          </cell>
          <cell r="F9" t="str">
            <v>Express</v>
          </cell>
          <cell r="G9" t="str">
            <v>ELO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0.80763888888888891</v>
          </cell>
          <cell r="L9">
            <v>0.87963147491674731</v>
          </cell>
          <cell r="M9">
            <v>5.0700980845895867E-2</v>
          </cell>
          <cell r="N9">
            <v>0.19047619047619047</v>
          </cell>
        </row>
        <row r="10">
          <cell r="B10" t="str">
            <v>Magne K. Fagerhol</v>
          </cell>
          <cell r="C10" t="str">
            <v>USF</v>
          </cell>
          <cell r="D10" t="str">
            <v>NOR</v>
          </cell>
          <cell r="E10">
            <v>15383</v>
          </cell>
          <cell r="F10" t="str">
            <v>Aphrodite 101</v>
          </cell>
          <cell r="G10" t="str">
            <v>Heim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0.80643518518518509</v>
          </cell>
          <cell r="L10">
            <v>0.91205752671755724</v>
          </cell>
          <cell r="M10">
            <v>5.1472135419847242E-2</v>
          </cell>
          <cell r="N10">
            <v>0.23809523809523808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0.80844907407407407</v>
          </cell>
          <cell r="L11">
            <v>1.0079280448138779</v>
          </cell>
          <cell r="M11">
            <v>5.1912960641455425E-2</v>
          </cell>
          <cell r="N11">
            <v>0.2857142857142857</v>
          </cell>
        </row>
        <row r="12">
          <cell r="B12" t="str">
            <v>Marius Andersen</v>
          </cell>
          <cell r="C12" t="str">
            <v>FS</v>
          </cell>
          <cell r="D12" t="str">
            <v>NOR</v>
          </cell>
          <cell r="E12">
            <v>26</v>
          </cell>
          <cell r="F12" t="str">
            <v>Farr 30</v>
          </cell>
          <cell r="G12" t="str">
            <v>Pakalolo II</v>
          </cell>
          <cell r="H12" t="str">
            <v>Ja</v>
          </cell>
          <cell r="I12" t="str">
            <v>Ja</v>
          </cell>
          <cell r="J12" t="str">
            <v>18:10</v>
          </cell>
          <cell r="K12">
            <v>0.80572916666666661</v>
          </cell>
          <cell r="L12">
            <v>1.0777000000000001</v>
          </cell>
          <cell r="M12">
            <v>5.2575295138888735E-2</v>
          </cell>
          <cell r="N12">
            <v>0.33333333333333331</v>
          </cell>
        </row>
        <row r="13">
          <cell r="B13" t="str">
            <v>Petter Frode Amland</v>
          </cell>
          <cell r="C13" t="str">
            <v>FS</v>
          </cell>
          <cell r="D13" t="str">
            <v>NOR</v>
          </cell>
          <cell r="E13">
            <v>11655</v>
          </cell>
          <cell r="F13" t="str">
            <v>Elan 37 dyp kjøl</v>
          </cell>
          <cell r="G13" t="str">
            <v>Tidig 3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0.80734953703703705</v>
          </cell>
          <cell r="L13">
            <v>1.0443426038730792</v>
          </cell>
          <cell r="M13">
            <v>5.2640185646611722E-2</v>
          </cell>
          <cell r="N13">
            <v>0.38095238095238093</v>
          </cell>
        </row>
        <row r="14">
          <cell r="B14" t="str">
            <v>Jon Vendelboe</v>
          </cell>
          <cell r="C14" t="str">
            <v>USF</v>
          </cell>
          <cell r="D14" t="str">
            <v>NOR</v>
          </cell>
          <cell r="E14">
            <v>11620</v>
          </cell>
          <cell r="F14" t="str">
            <v>X-37</v>
          </cell>
          <cell r="G14" t="str">
            <v>MetaXa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0.80864583333333329</v>
          </cell>
          <cell r="L14">
            <v>1.030089448111478</v>
          </cell>
          <cell r="M14">
            <v>5.3257055147152316E-2</v>
          </cell>
          <cell r="N14">
            <v>0.42857142857142855</v>
          </cell>
        </row>
        <row r="15">
          <cell r="B15" t="str">
            <v>Kvalnes/Hovland</v>
          </cell>
          <cell r="C15" t="str">
            <v>USF</v>
          </cell>
          <cell r="D15" t="str">
            <v>NOR</v>
          </cell>
          <cell r="E15">
            <v>14118</v>
          </cell>
          <cell r="F15" t="str">
            <v>Archambault 40</v>
          </cell>
          <cell r="G15" t="str">
            <v>Shaka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0.80584490740740744</v>
          </cell>
          <cell r="L15">
            <v>1.1070880331753552</v>
          </cell>
          <cell r="M15">
            <v>5.4137117363030909E-2</v>
          </cell>
          <cell r="N15">
            <v>0.47619047619047616</v>
          </cell>
        </row>
        <row r="16">
          <cell r="B16" t="str">
            <v>Joachim Lyng-Olsen</v>
          </cell>
          <cell r="C16" t="str">
            <v>USF</v>
          </cell>
          <cell r="D16" t="str">
            <v>NOR</v>
          </cell>
          <cell r="E16">
            <v>7055</v>
          </cell>
          <cell r="F16" t="str">
            <v>Contrast 33</v>
          </cell>
          <cell r="G16" t="str">
            <v>Vildensky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0.80940972222222218</v>
          </cell>
          <cell r="L16">
            <v>0.91357591450883679</v>
          </cell>
          <cell r="M16">
            <v>5.4275291309882595E-2</v>
          </cell>
          <cell r="N16">
            <v>0.52380952380952384</v>
          </cell>
        </row>
        <row r="17">
          <cell r="B17" t="str">
            <v>Cecilia Stokkeland</v>
          </cell>
          <cell r="C17" t="str">
            <v>USF</v>
          </cell>
          <cell r="D17" t="str">
            <v>NOR</v>
          </cell>
          <cell r="E17">
            <v>11541</v>
          </cell>
          <cell r="F17" t="str">
            <v>J/109</v>
          </cell>
          <cell r="G17" t="str">
            <v>JJ Flash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0.80931712962962965</v>
          </cell>
          <cell r="L17">
            <v>1.0395954569940746</v>
          </cell>
          <cell r="M17">
            <v>5.4446405589099328E-2</v>
          </cell>
          <cell r="N17">
            <v>0.5714285714285714</v>
          </cell>
        </row>
        <row r="18">
          <cell r="B18" t="str">
            <v>Mats Uchermann Larsson</v>
          </cell>
          <cell r="C18" t="str">
            <v>USF</v>
          </cell>
          <cell r="D18" t="str">
            <v>NOR</v>
          </cell>
          <cell r="E18">
            <v>5164</v>
          </cell>
          <cell r="F18" t="str">
            <v>Albin Nova</v>
          </cell>
          <cell r="G18" t="str">
            <v>Frida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0.80805555555555564</v>
          </cell>
          <cell r="L18">
            <v>0.93804438877755514</v>
          </cell>
          <cell r="M18">
            <v>5.4458688126252583E-2</v>
          </cell>
          <cell r="N18">
            <v>0.61904761904761907</v>
          </cell>
        </row>
        <row r="19">
          <cell r="B19" t="str">
            <v>Guri Kjæserud</v>
          </cell>
          <cell r="C19" t="str">
            <v>Oslo SF</v>
          </cell>
          <cell r="D19" t="str">
            <v>N</v>
          </cell>
          <cell r="E19">
            <v>123</v>
          </cell>
          <cell r="F19" t="str">
            <v>H-båt</v>
          </cell>
          <cell r="G19" t="str">
            <v>Hipp Hurra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0.81406250000000002</v>
          </cell>
          <cell r="L19">
            <v>0.85355667695019832</v>
          </cell>
          <cell r="M19">
            <v>5.4680974617122097E-2</v>
          </cell>
          <cell r="N19">
            <v>0.66666666666666663</v>
          </cell>
        </row>
        <row r="20">
          <cell r="B20" t="str">
            <v>Egil Naustvik</v>
          </cell>
          <cell r="C20" t="str">
            <v>FS</v>
          </cell>
          <cell r="D20" t="str">
            <v>NOR</v>
          </cell>
          <cell r="E20">
            <v>9727</v>
          </cell>
          <cell r="F20" t="str">
            <v>Linjett 33</v>
          </cell>
          <cell r="G20" t="str">
            <v>Fragancia</v>
          </cell>
          <cell r="H20" t="str">
            <v>Ja</v>
          </cell>
          <cell r="I20" t="str">
            <v>Ja</v>
          </cell>
          <cell r="J20" t="str">
            <v>18:00</v>
          </cell>
          <cell r="K20">
            <v>0.80630787037037033</v>
          </cell>
          <cell r="L20">
            <v>0.97640000000000005</v>
          </cell>
          <cell r="M20">
            <v>5.497900462962959E-2</v>
          </cell>
          <cell r="N20">
            <v>0.7142857142857143</v>
          </cell>
        </row>
        <row r="21">
          <cell r="B21" t="str">
            <v>Pål Saltvedt</v>
          </cell>
          <cell r="C21" t="str">
            <v>FS</v>
          </cell>
          <cell r="D21" t="str">
            <v>NOR</v>
          </cell>
          <cell r="E21">
            <v>11733</v>
          </cell>
          <cell r="F21" t="str">
            <v>Elan 40</v>
          </cell>
          <cell r="G21" t="str">
            <v>Jonna</v>
          </cell>
          <cell r="H21" t="str">
            <v>Ja</v>
          </cell>
          <cell r="I21" t="str">
            <v>Nei</v>
          </cell>
          <cell r="J21" t="str">
            <v>18:10</v>
          </cell>
          <cell r="K21">
            <v>0.80885416666666676</v>
          </cell>
          <cell r="L21">
            <v>1.0655326285611897</v>
          </cell>
          <cell r="M21">
            <v>5.5311502767325653E-2</v>
          </cell>
          <cell r="N21">
            <v>0.76190476190476186</v>
          </cell>
        </row>
        <row r="22">
          <cell r="B22" t="str">
            <v>Aril Spetalen</v>
          </cell>
          <cell r="C22" t="str">
            <v>USF</v>
          </cell>
          <cell r="D22" t="str">
            <v>NOR</v>
          </cell>
          <cell r="E22">
            <v>896</v>
          </cell>
          <cell r="F22" t="str">
            <v>Express</v>
          </cell>
          <cell r="G22" t="str">
            <v>Mariatta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0.81099537037037039</v>
          </cell>
          <cell r="L22">
            <v>0.91420000000000001</v>
          </cell>
          <cell r="M22">
            <v>5.5761967592592616E-2</v>
          </cell>
          <cell r="N22">
            <v>0.80952380952380953</v>
          </cell>
        </row>
        <row r="23">
          <cell r="B23" t="str">
            <v>Monica Hjelle</v>
          </cell>
          <cell r="C23" t="str">
            <v>USF</v>
          </cell>
          <cell r="D23" t="str">
            <v>NOR</v>
          </cell>
          <cell r="E23">
            <v>3567</v>
          </cell>
          <cell r="F23" t="str">
            <v>X-102</v>
          </cell>
          <cell r="G23" t="str">
            <v>BLÅTANN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0.80707175925925922</v>
          </cell>
          <cell r="L23">
            <v>0.98779847136222898</v>
          </cell>
          <cell r="M23">
            <v>5.6375396554249398E-2</v>
          </cell>
          <cell r="N23">
            <v>0.8571428571428571</v>
          </cell>
        </row>
        <row r="24">
          <cell r="B24" t="str">
            <v>Andreas Haug</v>
          </cell>
          <cell r="C24" t="str">
            <v>FS</v>
          </cell>
          <cell r="D24" t="str">
            <v>NOR</v>
          </cell>
          <cell r="E24">
            <v>13911</v>
          </cell>
          <cell r="F24" t="str">
            <v>Archambault A35</v>
          </cell>
          <cell r="G24" t="str">
            <v>Flaks</v>
          </cell>
          <cell r="H24" t="str">
            <v>Ja</v>
          </cell>
          <cell r="I24" t="str">
            <v>Nei</v>
          </cell>
          <cell r="J24" t="str">
            <v>18:10</v>
          </cell>
          <cell r="K24">
            <v>0.81303240740740745</v>
          </cell>
          <cell r="L24">
            <v>1.0353168697033899</v>
          </cell>
          <cell r="M24">
            <v>5.8068814242854441E-2</v>
          </cell>
          <cell r="N24">
            <v>0.90476190476190477</v>
          </cell>
        </row>
        <row r="25">
          <cell r="B25" t="str">
            <v>Espen Sunde</v>
          </cell>
          <cell r="C25" t="str">
            <v>USF</v>
          </cell>
          <cell r="D25" t="str">
            <v>NOR</v>
          </cell>
          <cell r="E25">
            <v>14069</v>
          </cell>
          <cell r="F25" t="str">
            <v>Sun Odyssey 30i</v>
          </cell>
          <cell r="G25" t="str">
            <v>Vesla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0.81797453703703704</v>
          </cell>
          <cell r="L25">
            <v>0.86850185538592017</v>
          </cell>
          <cell r="M25">
            <v>5.9036011535665622E-2</v>
          </cell>
          <cell r="N25">
            <v>0.95238095238095233</v>
          </cell>
        </row>
        <row r="26">
          <cell r="B26" t="str">
            <v>Stig Ulfsby</v>
          </cell>
          <cell r="C26" t="str">
            <v>USF</v>
          </cell>
          <cell r="D26" t="str">
            <v>NOR</v>
          </cell>
          <cell r="E26">
            <v>15953</v>
          </cell>
          <cell r="F26" t="str">
            <v>Sun Odyssey 35</v>
          </cell>
          <cell r="G26" t="str">
            <v>Balsam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0.81793981481481481</v>
          </cell>
          <cell r="L26">
            <v>0.94979999999999998</v>
          </cell>
          <cell r="M26">
            <v>6.452923611111111E-2</v>
          </cell>
          <cell r="N26">
            <v>1</v>
          </cell>
        </row>
      </sheetData>
      <sheetData sheetId="8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0.80131944444444436</v>
          </cell>
          <cell r="L6">
            <v>0.96327282306734352</v>
          </cell>
          <cell r="M6">
            <v>4.9434626128247616E-2</v>
          </cell>
          <cell r="N6">
            <v>4.7619047619047616E-2</v>
          </cell>
        </row>
        <row r="7">
          <cell r="B7" t="str">
            <v>Petter Frode Amland</v>
          </cell>
          <cell r="C7" t="str">
            <v>FS</v>
          </cell>
          <cell r="D7" t="str">
            <v>NOR</v>
          </cell>
          <cell r="E7">
            <v>11655</v>
          </cell>
          <cell r="F7" t="str">
            <v>Elan 37 dyp kjøl</v>
          </cell>
          <cell r="G7" t="str">
            <v>Tidig 3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0.80267361111111113</v>
          </cell>
          <cell r="L7">
            <v>1.0999000000000001</v>
          </cell>
          <cell r="M7">
            <v>5.0297510416666594E-2</v>
          </cell>
          <cell r="N7">
            <v>9.5238095238095233E-2</v>
          </cell>
        </row>
        <row r="8">
          <cell r="B8" t="str">
            <v>Sturla Falck</v>
          </cell>
          <cell r="C8" t="str">
            <v>FS</v>
          </cell>
          <cell r="D8" t="str">
            <v>NOR</v>
          </cell>
          <cell r="E8">
            <v>22</v>
          </cell>
          <cell r="F8" t="str">
            <v>Express</v>
          </cell>
          <cell r="G8" t="str">
            <v>ELO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0.80740740740740735</v>
          </cell>
          <cell r="L8">
            <v>0.87963147491674731</v>
          </cell>
          <cell r="M8">
            <v>5.0497362448924332E-2</v>
          </cell>
          <cell r="N8">
            <v>0.14285714285714285</v>
          </cell>
        </row>
        <row r="9">
          <cell r="B9" t="str">
            <v>Geir Atle Lerkerød</v>
          </cell>
          <cell r="C9" t="str">
            <v>FS</v>
          </cell>
          <cell r="D9" t="str">
            <v>NOR</v>
          </cell>
          <cell r="E9">
            <v>517</v>
          </cell>
          <cell r="F9" t="str">
            <v>J/80</v>
          </cell>
          <cell r="G9" t="str">
            <v>JAM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0.80120370370370375</v>
          </cell>
          <cell r="L9">
            <v>0.98729999999999996</v>
          </cell>
          <cell r="M9">
            <v>5.0553416666666712E-2</v>
          </cell>
          <cell r="N9">
            <v>0.19047619047619047</v>
          </cell>
        </row>
        <row r="10">
          <cell r="B10" t="str">
            <v>Marius Andersen</v>
          </cell>
          <cell r="C10" t="str">
            <v>FS</v>
          </cell>
          <cell r="D10" t="str">
            <v>NOR</v>
          </cell>
          <cell r="E10">
            <v>26</v>
          </cell>
          <cell r="F10" t="str">
            <v>Farr 30</v>
          </cell>
          <cell r="G10" t="str">
            <v>Pakalolo II</v>
          </cell>
          <cell r="H10" t="str">
            <v>Ja</v>
          </cell>
          <cell r="I10" t="str">
            <v>Ja</v>
          </cell>
          <cell r="J10" t="str">
            <v>18:10</v>
          </cell>
          <cell r="K10">
            <v>0.80493055555555559</v>
          </cell>
          <cell r="L10">
            <v>1.0777000000000001</v>
          </cell>
          <cell r="M10">
            <v>5.1714631944444395E-2</v>
          </cell>
          <cell r="N10">
            <v>0.23809523809523808</v>
          </cell>
        </row>
        <row r="11">
          <cell r="B11" t="str">
            <v>Nils Parnemann</v>
          </cell>
          <cell r="C11" t="str">
            <v>USF</v>
          </cell>
          <cell r="D11" t="str">
            <v>NOR</v>
          </cell>
          <cell r="E11">
            <v>70</v>
          </cell>
          <cell r="F11" t="str">
            <v>H-båt</v>
          </cell>
          <cell r="G11" t="str">
            <v>Nipa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0.81079861111111118</v>
          </cell>
          <cell r="L11">
            <v>0.85355667695019832</v>
          </cell>
          <cell r="M11">
            <v>5.189506046318746E-2</v>
          </cell>
          <cell r="N11">
            <v>0.2857142857142857</v>
          </cell>
        </row>
        <row r="12">
          <cell r="B12" t="str">
            <v>Jon Vendelboe</v>
          </cell>
          <cell r="C12" t="str">
            <v>USF</v>
          </cell>
          <cell r="D12" t="str">
            <v>NOR</v>
          </cell>
          <cell r="E12">
            <v>11620</v>
          </cell>
          <cell r="F12" t="str">
            <v>X-37</v>
          </cell>
          <cell r="G12" t="str">
            <v>MetaXa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0.80464120370370373</v>
          </cell>
          <cell r="L12">
            <v>1.0908</v>
          </cell>
          <cell r="M12">
            <v>5.2027624999999939E-2</v>
          </cell>
          <cell r="N12">
            <v>0.33333333333333331</v>
          </cell>
        </row>
        <row r="13">
          <cell r="B13" t="str">
            <v>Stein Thorstensen</v>
          </cell>
          <cell r="C13" t="str">
            <v>FS</v>
          </cell>
          <cell r="D13" t="str">
            <v>NOR</v>
          </cell>
          <cell r="E13">
            <v>63</v>
          </cell>
          <cell r="F13" t="str">
            <v>H-båt</v>
          </cell>
          <cell r="G13" t="str">
            <v>Hermine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0.81127314814814822</v>
          </cell>
          <cell r="L13">
            <v>0.85355667695019832</v>
          </cell>
          <cell r="M13">
            <v>5.2300104719610586E-2</v>
          </cell>
          <cell r="N13">
            <v>0.38095238095238093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0.8089467592592593</v>
          </cell>
          <cell r="L14">
            <v>1.0079280448138779</v>
          </cell>
          <cell r="M14">
            <v>5.2414591497092003E-2</v>
          </cell>
          <cell r="N14">
            <v>0.42857142857142855</v>
          </cell>
        </row>
        <row r="15">
          <cell r="B15" t="str">
            <v>Reidar Hauge</v>
          </cell>
          <cell r="C15" t="str">
            <v>USF</v>
          </cell>
          <cell r="D15" t="str">
            <v>NOR</v>
          </cell>
          <cell r="E15">
            <v>9934</v>
          </cell>
          <cell r="F15" t="str">
            <v>CB 365</v>
          </cell>
          <cell r="G15" t="str">
            <v>Chica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0.80855324074074064</v>
          </cell>
          <cell r="L15">
            <v>1.0299257235304691</v>
          </cell>
          <cell r="M15">
            <v>5.3153226865999367E-2</v>
          </cell>
          <cell r="N15">
            <v>0.47619047619047616</v>
          </cell>
        </row>
        <row r="16">
          <cell r="B16" t="str">
            <v>Guri Kjæserud</v>
          </cell>
          <cell r="C16" t="str">
            <v>Oslo SF</v>
          </cell>
          <cell r="D16" t="str">
            <v>N</v>
          </cell>
          <cell r="E16">
            <v>123</v>
          </cell>
          <cell r="F16" t="str">
            <v>H-båt</v>
          </cell>
          <cell r="G16" t="str">
            <v>Hipp Hurra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0.81175925925925929</v>
          </cell>
          <cell r="L16">
            <v>0.87219999999999998</v>
          </cell>
          <cell r="M16">
            <v>5.386642592592595E-2</v>
          </cell>
          <cell r="N16">
            <v>0.52380952380952384</v>
          </cell>
        </row>
        <row r="17">
          <cell r="B17" t="str">
            <v>Egil Naustvik</v>
          </cell>
          <cell r="C17" t="str">
            <v>FS</v>
          </cell>
          <cell r="D17" t="str">
            <v>NOR</v>
          </cell>
          <cell r="E17">
            <v>9727</v>
          </cell>
          <cell r="F17" t="str">
            <v>Linjett 33</v>
          </cell>
          <cell r="G17" t="str">
            <v>Fragancia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0.80859953703703702</v>
          </cell>
          <cell r="L17">
            <v>0.92730283860502838</v>
          </cell>
          <cell r="M17">
            <v>5.4339517035384921E-2</v>
          </cell>
          <cell r="N17">
            <v>0.5714285714285714</v>
          </cell>
        </row>
        <row r="18">
          <cell r="B18" t="str">
            <v>Pål Saltvedt</v>
          </cell>
          <cell r="C18" t="str">
            <v>FS</v>
          </cell>
          <cell r="D18" t="str">
            <v>NOR</v>
          </cell>
          <cell r="E18">
            <v>11733</v>
          </cell>
          <cell r="F18" t="str">
            <v>Elan 40</v>
          </cell>
          <cell r="G18" t="str">
            <v>Jonna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0.80807870370370372</v>
          </cell>
          <cell r="L18">
            <v>1.0655326285611897</v>
          </cell>
          <cell r="M18">
            <v>5.4485221678047792E-2</v>
          </cell>
          <cell r="N18">
            <v>0.61904761904761907</v>
          </cell>
        </row>
        <row r="19">
          <cell r="B19" t="str">
            <v>Yngve Amundsen</v>
          </cell>
          <cell r="C19" t="str">
            <v>USF</v>
          </cell>
          <cell r="D19" t="str">
            <v>NOR</v>
          </cell>
          <cell r="E19">
            <v>88</v>
          </cell>
          <cell r="F19" t="str">
            <v>X-35 OD</v>
          </cell>
          <cell r="G19" t="str">
            <v>Akhillevs-X</v>
          </cell>
          <cell r="H19" t="str">
            <v>Nei</v>
          </cell>
          <cell r="I19" t="str">
            <v>Nei</v>
          </cell>
          <cell r="J19" t="str">
            <v>18:10</v>
          </cell>
          <cell r="K19">
            <v>0.80783564814814823</v>
          </cell>
          <cell r="L19">
            <v>1.0710999999999999</v>
          </cell>
          <cell r="M19">
            <v>5.4509568287037034E-2</v>
          </cell>
          <cell r="N19">
            <v>0.66666666666666663</v>
          </cell>
        </row>
        <row r="20">
          <cell r="B20" t="str">
            <v>Espen Sunde</v>
          </cell>
          <cell r="C20" t="str">
            <v>USF</v>
          </cell>
          <cell r="D20" t="str">
            <v>NOR</v>
          </cell>
          <cell r="E20">
            <v>14069</v>
          </cell>
          <cell r="F20" t="str">
            <v>Sun Odyssey 30i</v>
          </cell>
          <cell r="G20" t="str">
            <v>Vesla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0.81277777777777782</v>
          </cell>
          <cell r="L20">
            <v>0.86850185538592017</v>
          </cell>
          <cell r="M20">
            <v>5.4522616477005029E-2</v>
          </cell>
          <cell r="N20">
            <v>0.7142857142857143</v>
          </cell>
        </row>
        <row r="21">
          <cell r="B21" t="str">
            <v>Joachim Lyng-Olsen</v>
          </cell>
          <cell r="C21" t="str">
            <v>USF</v>
          </cell>
          <cell r="D21" t="str">
            <v>NOR</v>
          </cell>
          <cell r="E21">
            <v>7055</v>
          </cell>
          <cell r="F21" t="str">
            <v>Contrast 33</v>
          </cell>
          <cell r="G21" t="str">
            <v>Vildensky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0.80991898148148145</v>
          </cell>
          <cell r="L21">
            <v>0.91357591450883679</v>
          </cell>
          <cell r="M21">
            <v>5.474053830338247E-2</v>
          </cell>
          <cell r="N21">
            <v>0.76190476190476186</v>
          </cell>
        </row>
        <row r="22">
          <cell r="B22" t="str">
            <v>Iver Iversen</v>
          </cell>
          <cell r="C22" t="str">
            <v>USF</v>
          </cell>
          <cell r="D22" t="str">
            <v>NOR</v>
          </cell>
          <cell r="E22">
            <v>11172</v>
          </cell>
          <cell r="F22" t="str">
            <v>Grand Soleil 42 R</v>
          </cell>
          <cell r="G22" t="str">
            <v>Tango II</v>
          </cell>
          <cell r="H22" t="str">
            <v>Nei</v>
          </cell>
          <cell r="I22" t="str">
            <v>Nei</v>
          </cell>
          <cell r="J22" t="str">
            <v>18:10</v>
          </cell>
          <cell r="K22">
            <v>0.80466435185185192</v>
          </cell>
          <cell r="L22">
            <v>1.1535</v>
          </cell>
          <cell r="M22">
            <v>5.5044913194444427E-2</v>
          </cell>
          <cell r="N22">
            <v>0.80952380952380953</v>
          </cell>
        </row>
        <row r="23">
          <cell r="B23" t="str">
            <v>Kvalnes/Hovland</v>
          </cell>
          <cell r="C23" t="str">
            <v>USF</v>
          </cell>
          <cell r="D23" t="str">
            <v>NOR</v>
          </cell>
          <cell r="E23">
            <v>14118</v>
          </cell>
          <cell r="F23" t="str">
            <v>Archambault 40</v>
          </cell>
          <cell r="G23" t="str">
            <v>Shaka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0.8071180555555556</v>
          </cell>
          <cell r="L23">
            <v>1.1070880331753552</v>
          </cell>
          <cell r="M23">
            <v>5.5546604442305102E-2</v>
          </cell>
          <cell r="N23">
            <v>0.8571428571428571</v>
          </cell>
        </row>
        <row r="24">
          <cell r="B24" t="str">
            <v>Per Chr. Andresen</v>
          </cell>
          <cell r="C24" t="str">
            <v>FS</v>
          </cell>
          <cell r="D24" t="str">
            <v>NOR</v>
          </cell>
          <cell r="E24">
            <v>11722</v>
          </cell>
          <cell r="F24" t="str">
            <v>Dehler 34</v>
          </cell>
          <cell r="G24" t="str">
            <v>Bellini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0.8065972222222223</v>
          </cell>
          <cell r="L24">
            <v>0.98238635402652319</v>
          </cell>
          <cell r="M24">
            <v>5.5600338786917877E-2</v>
          </cell>
          <cell r="N24">
            <v>0.90476190476190477</v>
          </cell>
        </row>
        <row r="25">
          <cell r="B25" t="str">
            <v>Monica Hjelle</v>
          </cell>
          <cell r="C25" t="str">
            <v>USF</v>
          </cell>
          <cell r="D25" t="str">
            <v>NOR</v>
          </cell>
          <cell r="E25">
            <v>3567</v>
          </cell>
          <cell r="F25" t="str">
            <v>X-102</v>
          </cell>
          <cell r="G25" t="str">
            <v>BLÅTANN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0.80752314814814818</v>
          </cell>
          <cell r="L25">
            <v>0.98779847136222898</v>
          </cell>
          <cell r="M25">
            <v>5.6821277808683811E-2</v>
          </cell>
          <cell r="N25">
            <v>0.95238095238095233</v>
          </cell>
        </row>
        <row r="26">
          <cell r="B26" t="str">
            <v>Stig Ulfsby</v>
          </cell>
          <cell r="C26" t="str">
            <v>USF</v>
          </cell>
          <cell r="D26" t="str">
            <v>NOR</v>
          </cell>
          <cell r="E26">
            <v>15953</v>
          </cell>
          <cell r="F26" t="str">
            <v>Sun Odyssey 35</v>
          </cell>
          <cell r="G26" t="str">
            <v>Balsam</v>
          </cell>
          <cell r="H26" t="str">
            <v>Ja</v>
          </cell>
          <cell r="I26" t="str">
            <v>Nei</v>
          </cell>
          <cell r="J26" t="str">
            <v>18:00</v>
          </cell>
          <cell r="K26" t="str">
            <v>DSQ</v>
          </cell>
          <cell r="L26">
            <v>0.94979999999999998</v>
          </cell>
          <cell r="M26" t="e">
            <v>#VALUE!</v>
          </cell>
          <cell r="N26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CCF12-E16A-4D12-A72E-B93381C45757}">
  <dimension ref="A1:AT952"/>
  <sheetViews>
    <sheetView tabSelected="1" zoomScaleNormal="100" workbookViewId="0">
      <pane ySplit="5" topLeftCell="A6" activePane="bottomLeft" state="frozenSplit"/>
      <selection pane="bottomLeft" activeCell="A4" sqref="A4:N26"/>
    </sheetView>
  </sheetViews>
  <sheetFormatPr baseColWidth="10" defaultColWidth="17.44140625" defaultRowHeight="15" customHeight="1" x14ac:dyDescent="0.25"/>
  <cols>
    <col min="1" max="1" width="5.5546875" style="67" customWidth="1"/>
    <col min="2" max="2" width="22.5546875" style="67" bestFit="1" customWidth="1"/>
    <col min="3" max="3" width="12.6640625" style="67" customWidth="1"/>
    <col min="4" max="4" width="6.109375" style="67" customWidth="1"/>
    <col min="5" max="5" width="15" style="67" customWidth="1"/>
    <col min="6" max="6" width="16.88671875" style="67" customWidth="1"/>
    <col min="7" max="7" width="14.5546875" style="67" customWidth="1"/>
    <col min="8" max="9" width="6" style="66" customWidth="1"/>
    <col min="10" max="10" width="8.5546875" style="67" customWidth="1"/>
    <col min="11" max="11" width="23.109375" style="67" customWidth="1"/>
    <col min="12" max="12" width="8.88671875" style="67" customWidth="1"/>
    <col min="13" max="13" width="10.5546875" style="67" customWidth="1"/>
    <col min="14" max="14" width="6.5546875" style="67" customWidth="1"/>
    <col min="15" max="15" width="12.44140625" style="67" customWidth="1"/>
    <col min="16" max="17" width="9" style="67" customWidth="1"/>
    <col min="18" max="18" width="8.44140625" style="67" customWidth="1"/>
    <col min="19" max="19" width="8.5546875" style="67" customWidth="1"/>
    <col min="20" max="27" width="9" style="67" customWidth="1"/>
    <col min="28" max="43" width="8.5546875" style="67" customWidth="1"/>
    <col min="44" max="45" width="6.5546875" style="66" customWidth="1"/>
    <col min="46" max="16384" width="17.44140625" style="67"/>
  </cols>
  <sheetData>
    <row r="1" spans="1:45" ht="19.5" customHeight="1" x14ac:dyDescent="0.25">
      <c r="A1" s="58" t="s">
        <v>0</v>
      </c>
      <c r="B1" s="59"/>
      <c r="C1" s="60"/>
      <c r="D1" s="61"/>
      <c r="E1" s="62"/>
      <c r="F1" s="63"/>
      <c r="G1" s="63"/>
      <c r="H1" s="61"/>
      <c r="I1" s="64"/>
      <c r="J1" s="65"/>
      <c r="K1" s="66"/>
      <c r="N1" s="61"/>
      <c r="O1" s="68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F1" s="67" t="s">
        <v>109</v>
      </c>
      <c r="AG1" s="67" t="s">
        <v>110</v>
      </c>
      <c r="AI1" s="70" t="s">
        <v>111</v>
      </c>
      <c r="AJ1" s="71"/>
      <c r="AK1" s="70" t="s">
        <v>112</v>
      </c>
      <c r="AL1" s="71"/>
      <c r="AM1" s="71"/>
      <c r="AR1" s="61"/>
      <c r="AS1" s="64"/>
    </row>
    <row r="2" spans="1:45" ht="19.5" customHeight="1" thickBot="1" x14ac:dyDescent="0.3">
      <c r="A2" s="72" t="s">
        <v>113</v>
      </c>
      <c r="B2" s="73"/>
      <c r="D2" s="66"/>
      <c r="E2" s="62" t="s">
        <v>114</v>
      </c>
      <c r="F2" s="74"/>
      <c r="G2" s="74"/>
      <c r="H2" s="75"/>
      <c r="I2" s="71" t="s">
        <v>115</v>
      </c>
      <c r="J2" s="61" t="s">
        <v>116</v>
      </c>
      <c r="K2" s="6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E2" s="67" t="s">
        <v>117</v>
      </c>
      <c r="AF2" s="77" t="s">
        <v>118</v>
      </c>
      <c r="AG2" s="77" t="s">
        <v>119</v>
      </c>
      <c r="AH2" s="78" t="s">
        <v>120</v>
      </c>
      <c r="AI2" s="79" t="s">
        <v>121</v>
      </c>
      <c r="AJ2" s="80"/>
      <c r="AK2" s="81" t="s">
        <v>122</v>
      </c>
      <c r="AL2" s="80"/>
      <c r="AM2" s="80"/>
      <c r="AR2" s="75"/>
      <c r="AS2" s="71"/>
    </row>
    <row r="3" spans="1:45" ht="19.5" customHeight="1" thickBot="1" x14ac:dyDescent="0.3">
      <c r="A3" s="82"/>
      <c r="B3" s="82"/>
      <c r="D3" s="66"/>
      <c r="E3" s="83" t="s">
        <v>119</v>
      </c>
      <c r="F3" s="74"/>
      <c r="G3" s="74"/>
      <c r="H3" s="75" t="s">
        <v>123</v>
      </c>
      <c r="I3" s="84">
        <v>21</v>
      </c>
      <c r="J3" s="75">
        <v>20</v>
      </c>
      <c r="K3" s="85"/>
      <c r="L3" s="80"/>
      <c r="M3" s="85"/>
      <c r="N3" s="86"/>
      <c r="O3" s="87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88"/>
      <c r="AC3" s="89" t="s">
        <v>124</v>
      </c>
      <c r="AD3" s="90" t="s">
        <v>125</v>
      </c>
      <c r="AE3" s="91"/>
      <c r="AF3" s="250" t="s">
        <v>126</v>
      </c>
      <c r="AG3" s="251"/>
      <c r="AH3" s="251"/>
      <c r="AI3" s="252"/>
      <c r="AJ3" s="250" t="s">
        <v>127</v>
      </c>
      <c r="AK3" s="251"/>
      <c r="AL3" s="251"/>
      <c r="AM3" s="252"/>
      <c r="AN3" s="250" t="s">
        <v>128</v>
      </c>
      <c r="AO3" s="251"/>
      <c r="AP3" s="251"/>
      <c r="AQ3" s="252"/>
      <c r="AR3" s="82" t="s">
        <v>129</v>
      </c>
      <c r="AS3" s="84"/>
    </row>
    <row r="4" spans="1:45" ht="26.25" customHeight="1" thickBot="1" x14ac:dyDescent="0.3">
      <c r="A4" s="92" t="s">
        <v>130</v>
      </c>
      <c r="B4" s="93" t="s">
        <v>4</v>
      </c>
      <c r="C4" s="94" t="s">
        <v>7</v>
      </c>
      <c r="D4" s="253" t="s">
        <v>131</v>
      </c>
      <c r="E4" s="251"/>
      <c r="F4" s="95" t="s">
        <v>5</v>
      </c>
      <c r="G4" s="96" t="s">
        <v>132</v>
      </c>
      <c r="H4" s="97" t="s">
        <v>133</v>
      </c>
      <c r="I4" s="98" t="s">
        <v>134</v>
      </c>
      <c r="J4" s="99" t="s">
        <v>135</v>
      </c>
      <c r="K4" s="100" t="s">
        <v>136</v>
      </c>
      <c r="L4" s="101" t="s">
        <v>137</v>
      </c>
      <c r="M4" s="102" t="s">
        <v>138</v>
      </c>
      <c r="N4" s="103" t="s">
        <v>139</v>
      </c>
      <c r="O4" s="104" t="s">
        <v>140</v>
      </c>
      <c r="P4" s="105" t="s">
        <v>141</v>
      </c>
      <c r="Q4" s="106" t="s">
        <v>142</v>
      </c>
      <c r="R4" s="106" t="s">
        <v>143</v>
      </c>
      <c r="S4" s="106" t="s">
        <v>144</v>
      </c>
      <c r="T4" s="107" t="s">
        <v>145</v>
      </c>
      <c r="U4" s="107" t="s">
        <v>146</v>
      </c>
      <c r="V4" s="107" t="s">
        <v>147</v>
      </c>
      <c r="W4" s="107" t="s">
        <v>148</v>
      </c>
      <c r="X4" s="108" t="s">
        <v>149</v>
      </c>
      <c r="Y4" s="108" t="s">
        <v>150</v>
      </c>
      <c r="Z4" s="108" t="s">
        <v>151</v>
      </c>
      <c r="AA4" s="108" t="s">
        <v>152</v>
      </c>
      <c r="AB4" s="109" t="s">
        <v>153</v>
      </c>
      <c r="AC4" s="109" t="s">
        <v>154</v>
      </c>
      <c r="AD4" s="109" t="s">
        <v>155</v>
      </c>
      <c r="AE4" s="110" t="s">
        <v>156</v>
      </c>
      <c r="AF4" s="111" t="s">
        <v>153</v>
      </c>
      <c r="AG4" s="112" t="s">
        <v>154</v>
      </c>
      <c r="AH4" s="112" t="s">
        <v>155</v>
      </c>
      <c r="AI4" s="113" t="s">
        <v>156</v>
      </c>
      <c r="AJ4" s="111" t="s">
        <v>153</v>
      </c>
      <c r="AK4" s="112" t="s">
        <v>154</v>
      </c>
      <c r="AL4" s="112" t="s">
        <v>155</v>
      </c>
      <c r="AM4" s="113" t="s">
        <v>156</v>
      </c>
      <c r="AN4" s="111" t="s">
        <v>153</v>
      </c>
      <c r="AO4" s="112" t="s">
        <v>154</v>
      </c>
      <c r="AP4" s="112" t="s">
        <v>155</v>
      </c>
      <c r="AQ4" s="113" t="s">
        <v>156</v>
      </c>
      <c r="AR4" s="97" t="s">
        <v>133</v>
      </c>
      <c r="AS4" s="97" t="s">
        <v>134</v>
      </c>
    </row>
    <row r="5" spans="1:45" s="136" customFormat="1" ht="12.75" customHeight="1" x14ac:dyDescent="0.25">
      <c r="A5" s="114">
        <v>0</v>
      </c>
      <c r="B5" s="115"/>
      <c r="C5" s="116"/>
      <c r="D5" s="117"/>
      <c r="E5" s="118"/>
      <c r="F5" s="119"/>
      <c r="G5" s="120"/>
      <c r="H5" s="121"/>
      <c r="I5" s="122"/>
      <c r="J5" s="123"/>
      <c r="K5" s="124"/>
      <c r="L5" s="125"/>
      <c r="M5" s="126"/>
      <c r="N5" s="127"/>
      <c r="O5" s="128"/>
      <c r="P5" s="129"/>
      <c r="Q5" s="130"/>
      <c r="R5" s="130"/>
      <c r="S5" s="130"/>
      <c r="T5" s="131"/>
      <c r="U5" s="131"/>
      <c r="V5" s="131"/>
      <c r="W5" s="131"/>
      <c r="X5" s="132"/>
      <c r="Y5" s="132"/>
      <c r="Z5" s="132"/>
      <c r="AA5" s="132"/>
      <c r="AB5" s="133"/>
      <c r="AC5" s="134"/>
      <c r="AD5" s="134"/>
      <c r="AE5" s="135"/>
      <c r="AF5" s="133"/>
      <c r="AG5" s="134"/>
      <c r="AH5" s="134"/>
      <c r="AI5" s="135"/>
      <c r="AJ5" s="133"/>
      <c r="AK5" s="134"/>
      <c r="AL5" s="134"/>
      <c r="AM5" s="135"/>
      <c r="AN5" s="133"/>
      <c r="AO5" s="134"/>
      <c r="AP5" s="134"/>
      <c r="AQ5" s="135"/>
      <c r="AR5" s="121" t="s">
        <v>157</v>
      </c>
      <c r="AS5" s="121" t="s">
        <v>158</v>
      </c>
    </row>
    <row r="6" spans="1:45" ht="12.75" customHeight="1" x14ac:dyDescent="0.25">
      <c r="A6" s="137">
        <v>1</v>
      </c>
      <c r="B6" s="138" t="s">
        <v>23</v>
      </c>
      <c r="C6" s="139" t="s">
        <v>25</v>
      </c>
      <c r="D6" s="140" t="s">
        <v>159</v>
      </c>
      <c r="E6" s="141">
        <v>14784</v>
      </c>
      <c r="F6" s="142" t="s">
        <v>24</v>
      </c>
      <c r="G6" s="143" t="s">
        <v>160</v>
      </c>
      <c r="H6" s="144" t="s">
        <v>109</v>
      </c>
      <c r="I6" s="145" t="s">
        <v>110</v>
      </c>
      <c r="J6" s="146" t="str">
        <f t="shared" ref="J6:J26" si="0">IF(P6&lt;0.97,"18:00","18:10")</f>
        <v>18:00</v>
      </c>
      <c r="K6" s="147">
        <v>0.80131944444444436</v>
      </c>
      <c r="L6" s="148">
        <f>IF($E$3="lite",IF(AND(H6="nei",I6="ja"),AF6,IF(AND(H6="nei",I6="nei"),AG6,IF(AND(H6="ja",I6="ja"),AH6,AI6))), IF($E$3="middels",IF(AND(H6="nei",I6="ja"),AJ6,IF(AND(H6="nei",I6="nei"),AK6,IF(AND(H6="ja",I6="ja"),AL6,AM6))), IF($E$3="mye",IF(AND(H6="nei",I6="ja"),AN6,IF(AND(H6="nei",I6="nei"),AO6,IF(AND(H6="ja",I6="ja"),AP6,AQ6))))))</f>
        <v>0.96327282306734352</v>
      </c>
      <c r="M6" s="149">
        <f t="shared" ref="M6:M26" si="1">(K6-J6)*L6</f>
        <v>4.9434626128247616E-2</v>
      </c>
      <c r="N6" s="150">
        <f t="shared" ref="N6:N26" si="2">IF(K6="Dnf",1,(IF(K6="Dns",1.5,(IF(K6="Dsq",1.5,(A6/I$3))))))</f>
        <v>4.7619047619047616E-2</v>
      </c>
      <c r="O6" s="151">
        <v>92057626</v>
      </c>
      <c r="P6" s="152">
        <v>0.95240000000000002</v>
      </c>
      <c r="Q6" s="153">
        <v>0.81769999999999998</v>
      </c>
      <c r="R6" s="153">
        <v>1.0439000000000001</v>
      </c>
      <c r="S6" s="153">
        <v>1.1563000000000001</v>
      </c>
      <c r="T6" s="154">
        <v>0.92589999999999995</v>
      </c>
      <c r="U6" s="154">
        <v>0.80879999999999996</v>
      </c>
      <c r="V6" s="154">
        <v>1.0149999999999999</v>
      </c>
      <c r="W6" s="154">
        <v>1.1048</v>
      </c>
      <c r="X6" s="155">
        <v>0.9</v>
      </c>
      <c r="Y6" s="155">
        <v>0.74309999999999998</v>
      </c>
      <c r="Z6" s="155">
        <v>0.99070000000000003</v>
      </c>
      <c r="AA6" s="155">
        <v>1.1231</v>
      </c>
      <c r="AB6" s="156">
        <f t="shared" ref="AB6:AB26" si="3">P6</f>
        <v>0.95240000000000002</v>
      </c>
      <c r="AC6" s="157">
        <f t="shared" ref="AC6:AC26" si="4">X6</f>
        <v>0.9</v>
      </c>
      <c r="AD6" s="157">
        <f t="shared" ref="AD6:AD26" si="5">T6</f>
        <v>0.92589999999999995</v>
      </c>
      <c r="AE6" s="158">
        <f t="shared" ref="AE6:AE26" si="6">AC6*(T6/P6)</f>
        <v>0.8749580008399831</v>
      </c>
      <c r="AF6" s="159">
        <f t="shared" ref="AF6:AF26" si="7">Q6</f>
        <v>0.81769999999999998</v>
      </c>
      <c r="AG6" s="160">
        <f t="shared" ref="AG6:AG26" si="8">Y6</f>
        <v>0.74309999999999998</v>
      </c>
      <c r="AH6" s="160">
        <f t="shared" ref="AH6:AH26" si="9">U6</f>
        <v>0.80879999999999996</v>
      </c>
      <c r="AI6" s="158">
        <f t="shared" ref="AI6:AI26" si="10">AG6*(U6/Q6)</f>
        <v>0.73501196037666627</v>
      </c>
      <c r="AJ6" s="159">
        <f t="shared" ref="AJ6:AJ26" si="11">R6</f>
        <v>1.0439000000000001</v>
      </c>
      <c r="AK6" s="160">
        <f t="shared" ref="AK6:AK26" si="12">Z6</f>
        <v>0.99070000000000003</v>
      </c>
      <c r="AL6" s="160">
        <f t="shared" ref="AL6:AL26" si="13">V6</f>
        <v>1.0149999999999999</v>
      </c>
      <c r="AM6" s="158">
        <f t="shared" ref="AM6:AM26" si="14">AK6*(V6/R6)</f>
        <v>0.96327282306734352</v>
      </c>
      <c r="AN6" s="159">
        <f t="shared" ref="AN6:AN26" si="15">S6</f>
        <v>1.1563000000000001</v>
      </c>
      <c r="AO6" s="160">
        <f t="shared" ref="AO6:AO26" si="16">AA6</f>
        <v>1.1231</v>
      </c>
      <c r="AP6" s="160">
        <f t="shared" ref="AP6:AP26" si="17">W6</f>
        <v>1.1048</v>
      </c>
      <c r="AQ6" s="158">
        <f t="shared" ref="AQ6:AQ26" si="18">AO6*(W6/S6)</f>
        <v>1.0730786820029403</v>
      </c>
      <c r="AR6" s="137" t="s">
        <v>109</v>
      </c>
      <c r="AS6" s="137" t="s">
        <v>110</v>
      </c>
    </row>
    <row r="7" spans="1:45" ht="12.75" customHeight="1" x14ac:dyDescent="0.3">
      <c r="A7" s="137">
        <v>2</v>
      </c>
      <c r="B7" s="138" t="s">
        <v>31</v>
      </c>
      <c r="C7" s="139" t="s">
        <v>30</v>
      </c>
      <c r="D7" s="140" t="s">
        <v>159</v>
      </c>
      <c r="E7" s="141">
        <v>11655</v>
      </c>
      <c r="F7" s="138" t="s">
        <v>161</v>
      </c>
      <c r="G7" s="161" t="s">
        <v>162</v>
      </c>
      <c r="H7" s="137" t="s">
        <v>110</v>
      </c>
      <c r="I7" s="162" t="s">
        <v>109</v>
      </c>
      <c r="J7" s="146" t="str">
        <f t="shared" si="0"/>
        <v>18:10</v>
      </c>
      <c r="K7" s="147">
        <v>0.80267361111111113</v>
      </c>
      <c r="L7" s="148">
        <f>IF($E$3="lite",IF(AND(H7="nei",I7="ja"),AF7,IF(AND(H7="nei",I7="nei"),AG7,IF(AND(H7="ja",I7="ja"),AH7,AI7))), IF($E$3="middels",IF(AND(H7="nei",I7="ja"),AJ7,IF(AND(H7="nei",I7="nei"),AK7,IF(AND(H7="ja",I7="ja"),AL7,AM7))), IF($E$3="mye",IF(AND(H7="nei",I7="ja"),AN7,IF(AND(H7="nei",I7="nei"),AO7,IF(AND(H7="ja",I7="ja"),AP7,AQ7))))))</f>
        <v>1.0999000000000001</v>
      </c>
      <c r="M7" s="149">
        <f t="shared" si="1"/>
        <v>5.0297510416666594E-2</v>
      </c>
      <c r="N7" s="150">
        <f t="shared" si="2"/>
        <v>9.5238095238095233E-2</v>
      </c>
      <c r="O7" s="163">
        <v>92022071</v>
      </c>
      <c r="P7" s="164">
        <v>1.0034000000000001</v>
      </c>
      <c r="Q7" s="165">
        <v>0.85460000000000003</v>
      </c>
      <c r="R7" s="165">
        <v>1.0999000000000001</v>
      </c>
      <c r="S7" s="165">
        <v>1.2254</v>
      </c>
      <c r="T7" s="166">
        <v>0.98580000000000001</v>
      </c>
      <c r="U7" s="167">
        <v>0.84970000000000001</v>
      </c>
      <c r="V7" s="167">
        <v>1.0809</v>
      </c>
      <c r="W7" s="167">
        <v>1.1903999999999999</v>
      </c>
      <c r="X7" s="168">
        <v>0.96409999999999996</v>
      </c>
      <c r="Y7" s="168">
        <v>0.80789999999999995</v>
      </c>
      <c r="Z7" s="168">
        <v>1.0627</v>
      </c>
      <c r="AA7" s="168">
        <v>1.1986000000000001</v>
      </c>
      <c r="AB7" s="156">
        <f t="shared" si="3"/>
        <v>1.0034000000000001</v>
      </c>
      <c r="AC7" s="157">
        <f t="shared" si="4"/>
        <v>0.96409999999999996</v>
      </c>
      <c r="AD7" s="157">
        <f t="shared" si="5"/>
        <v>0.98580000000000001</v>
      </c>
      <c r="AE7" s="158">
        <f t="shared" si="6"/>
        <v>0.94718933625672697</v>
      </c>
      <c r="AF7" s="159">
        <f t="shared" si="7"/>
        <v>0.85460000000000003</v>
      </c>
      <c r="AG7" s="160">
        <f t="shared" si="8"/>
        <v>0.80789999999999995</v>
      </c>
      <c r="AH7" s="160">
        <f t="shared" si="9"/>
        <v>0.84970000000000001</v>
      </c>
      <c r="AI7" s="158">
        <f t="shared" si="10"/>
        <v>0.80326776269599809</v>
      </c>
      <c r="AJ7" s="159">
        <f t="shared" si="11"/>
        <v>1.0999000000000001</v>
      </c>
      <c r="AK7" s="160">
        <f t="shared" si="12"/>
        <v>1.0627</v>
      </c>
      <c r="AL7" s="160">
        <f t="shared" si="13"/>
        <v>1.0809</v>
      </c>
      <c r="AM7" s="158">
        <f t="shared" si="14"/>
        <v>1.0443426038730792</v>
      </c>
      <c r="AN7" s="159">
        <f t="shared" si="15"/>
        <v>1.2254</v>
      </c>
      <c r="AO7" s="160">
        <f t="shared" si="16"/>
        <v>1.1986000000000001</v>
      </c>
      <c r="AP7" s="160">
        <f t="shared" si="17"/>
        <v>1.1903999999999999</v>
      </c>
      <c r="AQ7" s="158">
        <f t="shared" si="18"/>
        <v>1.1643654643381753</v>
      </c>
      <c r="AR7" s="137" t="s">
        <v>109</v>
      </c>
      <c r="AS7" s="137" t="s">
        <v>109</v>
      </c>
    </row>
    <row r="8" spans="1:45" s="180" customFormat="1" ht="13.65" customHeight="1" x14ac:dyDescent="0.25">
      <c r="A8" s="137">
        <v>3</v>
      </c>
      <c r="B8" s="169" t="s">
        <v>36</v>
      </c>
      <c r="C8" s="170" t="s">
        <v>30</v>
      </c>
      <c r="D8" s="171" t="s">
        <v>159</v>
      </c>
      <c r="E8" s="172">
        <v>22</v>
      </c>
      <c r="F8" s="169" t="s">
        <v>37</v>
      </c>
      <c r="G8" s="173" t="s">
        <v>163</v>
      </c>
      <c r="H8" s="174" t="s">
        <v>109</v>
      </c>
      <c r="I8" s="175" t="s">
        <v>110</v>
      </c>
      <c r="J8" s="146" t="str">
        <f t="shared" si="0"/>
        <v>18:00</v>
      </c>
      <c r="K8" s="147">
        <v>0.80740740740740735</v>
      </c>
      <c r="L8" s="176">
        <f>IF($E$3="lite",IF(AND(H8="nei",I8="ja"),AF8,IF(AND(H8="nei",I8="nei"),AG8,IF(AND(H8="ja",I8="ja"),AH8,AI8))), IF($E$3="middels",IF(AND(H8="nei",I8="ja"),AJ8,IF(AND(H8="nei",I8="nei"),AK8,IF(AND(H8="ja",I8="ja"),AL8,AM8))), IF($E$3="mye",IF(AND(H8="nei",I8="ja"),AN8,IF(AND(H8="nei",I8="nei"),AO8,IF(AND(H8="ja",I8="ja"),AP8,AQ8))))))</f>
        <v>0.87963147491674731</v>
      </c>
      <c r="M8" s="149">
        <f t="shared" si="1"/>
        <v>5.0497362448924332E-2</v>
      </c>
      <c r="N8" s="177">
        <f t="shared" si="2"/>
        <v>0.14285714285714285</v>
      </c>
      <c r="O8" s="178">
        <v>90088476</v>
      </c>
      <c r="P8" s="152">
        <v>0.85019999999999996</v>
      </c>
      <c r="Q8" s="153">
        <v>0.72640000000000005</v>
      </c>
      <c r="R8" s="153">
        <v>0.93089999999999995</v>
      </c>
      <c r="S8" s="153">
        <v>1.0363</v>
      </c>
      <c r="T8" s="154">
        <v>0.83350000000000002</v>
      </c>
      <c r="U8" s="154">
        <v>0.72409999999999997</v>
      </c>
      <c r="V8" s="154">
        <v>0.91420000000000001</v>
      </c>
      <c r="W8" s="154">
        <v>0.99639999999999995</v>
      </c>
      <c r="X8" s="179">
        <v>0.81720000000000004</v>
      </c>
      <c r="Y8" s="179">
        <v>0.6835</v>
      </c>
      <c r="Z8" s="179">
        <v>0.89570000000000005</v>
      </c>
      <c r="AA8" s="179">
        <v>1.0061</v>
      </c>
      <c r="AB8" s="156">
        <f t="shared" si="3"/>
        <v>0.85019999999999996</v>
      </c>
      <c r="AC8" s="157">
        <f t="shared" si="4"/>
        <v>0.81720000000000004</v>
      </c>
      <c r="AD8" s="157">
        <f t="shared" si="5"/>
        <v>0.83350000000000002</v>
      </c>
      <c r="AE8" s="158">
        <f t="shared" si="6"/>
        <v>0.80114820042342982</v>
      </c>
      <c r="AF8" s="159">
        <f t="shared" si="7"/>
        <v>0.72640000000000005</v>
      </c>
      <c r="AG8" s="160">
        <f t="shared" si="8"/>
        <v>0.6835</v>
      </c>
      <c r="AH8" s="160">
        <f t="shared" si="9"/>
        <v>0.72409999999999997</v>
      </c>
      <c r="AI8" s="158">
        <f t="shared" si="10"/>
        <v>0.68133583425110122</v>
      </c>
      <c r="AJ8" s="159">
        <f t="shared" si="11"/>
        <v>0.93089999999999995</v>
      </c>
      <c r="AK8" s="160">
        <f t="shared" si="12"/>
        <v>0.89570000000000005</v>
      </c>
      <c r="AL8" s="160">
        <f t="shared" si="13"/>
        <v>0.91420000000000001</v>
      </c>
      <c r="AM8" s="158">
        <f t="shared" si="14"/>
        <v>0.87963147491674731</v>
      </c>
      <c r="AN8" s="159">
        <f t="shared" si="15"/>
        <v>1.0363</v>
      </c>
      <c r="AO8" s="160">
        <f t="shared" si="16"/>
        <v>1.0061</v>
      </c>
      <c r="AP8" s="160">
        <f t="shared" si="17"/>
        <v>0.99639999999999995</v>
      </c>
      <c r="AQ8" s="158">
        <f t="shared" si="18"/>
        <v>0.96736277139824367</v>
      </c>
      <c r="AR8" s="174" t="s">
        <v>109</v>
      </c>
      <c r="AS8" s="174" t="s">
        <v>109</v>
      </c>
    </row>
    <row r="9" spans="1:45" s="180" customFormat="1" ht="13.65" customHeight="1" x14ac:dyDescent="0.25">
      <c r="A9" s="137">
        <v>4</v>
      </c>
      <c r="B9" s="169" t="s">
        <v>50</v>
      </c>
      <c r="C9" s="170" t="s">
        <v>30</v>
      </c>
      <c r="D9" s="171" t="s">
        <v>159</v>
      </c>
      <c r="E9" s="172">
        <v>517</v>
      </c>
      <c r="F9" s="169" t="s">
        <v>51</v>
      </c>
      <c r="G9" s="181" t="s">
        <v>164</v>
      </c>
      <c r="H9" s="174" t="s">
        <v>109</v>
      </c>
      <c r="I9" s="182" t="s">
        <v>109</v>
      </c>
      <c r="J9" s="146" t="str">
        <f t="shared" si="0"/>
        <v>18:00</v>
      </c>
      <c r="K9" s="183">
        <v>0.80120370370370375</v>
      </c>
      <c r="L9" s="176">
        <f>IF($E$3="lite",IF(AND(H9="nei",I9="ja"),AF9,IF(AND(H9="nei",I9="nei"),AG9,IF(AND(H9="ja",I9="ja"),AH9,AI9))), IF($E$3="middels",IF(AND(H9="nei",I9="ja"),AJ9,IF(AND(H9="nei",I9="nei"),AK9,IF(AND(H9="ja",I9="ja"),AL9,AM9))), IF($E$3="mye",IF(AND(H9="nei",I9="ja"),AN9,IF(AND(H9="nei",I9="nei"),AO9,IF(AND(H9="ja",I9="ja"),AP9,AQ9))))))</f>
        <v>0.98729999999999996</v>
      </c>
      <c r="M9" s="149">
        <f t="shared" si="1"/>
        <v>5.0553416666666712E-2</v>
      </c>
      <c r="N9" s="177">
        <f t="shared" si="2"/>
        <v>0.19047619047619047</v>
      </c>
      <c r="O9" s="184">
        <v>95173407</v>
      </c>
      <c r="P9" s="152">
        <v>0.93259999999999998</v>
      </c>
      <c r="Q9" s="153">
        <v>0.81420000000000003</v>
      </c>
      <c r="R9" s="153">
        <v>1.0155000000000001</v>
      </c>
      <c r="S9" s="153">
        <v>1.1398999999999999</v>
      </c>
      <c r="T9" s="154">
        <v>0.90790000000000004</v>
      </c>
      <c r="U9" s="154">
        <v>0.80930000000000002</v>
      </c>
      <c r="V9" s="154">
        <v>0.98729999999999996</v>
      </c>
      <c r="W9" s="154">
        <v>1.0855999999999999</v>
      </c>
      <c r="X9" s="179">
        <v>0.87809999999999999</v>
      </c>
      <c r="Y9" s="179">
        <v>0.73919999999999997</v>
      </c>
      <c r="Z9" s="179">
        <v>0.96440000000000003</v>
      </c>
      <c r="AA9" s="179">
        <v>1.0902000000000001</v>
      </c>
      <c r="AB9" s="156">
        <f t="shared" si="3"/>
        <v>0.93259999999999998</v>
      </c>
      <c r="AC9" s="157">
        <f t="shared" si="4"/>
        <v>0.87809999999999999</v>
      </c>
      <c r="AD9" s="157">
        <f t="shared" si="5"/>
        <v>0.90790000000000004</v>
      </c>
      <c r="AE9" s="158">
        <f t="shared" si="6"/>
        <v>0.85484343770105087</v>
      </c>
      <c r="AF9" s="159">
        <f t="shared" si="7"/>
        <v>0.81420000000000003</v>
      </c>
      <c r="AG9" s="160">
        <f t="shared" si="8"/>
        <v>0.73919999999999997</v>
      </c>
      <c r="AH9" s="160">
        <f t="shared" si="9"/>
        <v>0.80930000000000002</v>
      </c>
      <c r="AI9" s="158">
        <f t="shared" si="10"/>
        <v>0.73475136330140012</v>
      </c>
      <c r="AJ9" s="159">
        <f t="shared" si="11"/>
        <v>1.0155000000000001</v>
      </c>
      <c r="AK9" s="160">
        <f t="shared" si="12"/>
        <v>0.96440000000000003</v>
      </c>
      <c r="AL9" s="160">
        <f t="shared" si="13"/>
        <v>0.98729999999999996</v>
      </c>
      <c r="AM9" s="158">
        <f t="shared" si="14"/>
        <v>0.93761902511078288</v>
      </c>
      <c r="AN9" s="159">
        <f t="shared" si="15"/>
        <v>1.1398999999999999</v>
      </c>
      <c r="AO9" s="160">
        <f t="shared" si="16"/>
        <v>1.0902000000000001</v>
      </c>
      <c r="AP9" s="160">
        <f t="shared" si="17"/>
        <v>1.0855999999999999</v>
      </c>
      <c r="AQ9" s="158">
        <f t="shared" si="18"/>
        <v>1.0382674971488728</v>
      </c>
      <c r="AR9" s="174" t="s">
        <v>109</v>
      </c>
      <c r="AS9" s="185" t="s">
        <v>109</v>
      </c>
    </row>
    <row r="10" spans="1:45" s="180" customFormat="1" ht="12.75" customHeight="1" x14ac:dyDescent="0.25">
      <c r="A10" s="137">
        <v>5</v>
      </c>
      <c r="B10" s="169" t="s">
        <v>28</v>
      </c>
      <c r="C10" s="170" t="s">
        <v>30</v>
      </c>
      <c r="D10" s="171" t="s">
        <v>159</v>
      </c>
      <c r="E10" s="172">
        <v>26</v>
      </c>
      <c r="F10" s="169" t="s">
        <v>29</v>
      </c>
      <c r="G10" s="173" t="s">
        <v>165</v>
      </c>
      <c r="H10" s="174" t="s">
        <v>109</v>
      </c>
      <c r="I10" s="175" t="s">
        <v>109</v>
      </c>
      <c r="J10" s="146" t="str">
        <f t="shared" si="0"/>
        <v>18:10</v>
      </c>
      <c r="K10" s="147">
        <v>0.80493055555555559</v>
      </c>
      <c r="L10" s="176">
        <f>IF($E$3="lite",IF(AND(H10="nei",I10="ja"),AF10,IF(AND(H10="nei",I10="nei"),AG10,IF(AND(H10="ja",I10="ja"),AH10,AI10))), IF($E$3="middels",IF(AND(H10="nei",I10="ja"),AJ10,IF(AND(H10="nei",I10="nei"),AK10,IF(AND(H10="ja",I10="ja"),AL10,AM10))), IF($E$3="mye",IF(AND(H10="nei",I10="ja"),AN10,IF(AND(H10="nei",I10="nei"),AO10,IF(AND(H10="ja",I10="ja"),AP10,AQ10))))))</f>
        <v>1.0777000000000001</v>
      </c>
      <c r="M10" s="149">
        <f t="shared" si="1"/>
        <v>5.1714631944444395E-2</v>
      </c>
      <c r="N10" s="177">
        <f t="shared" si="2"/>
        <v>0.23809523809523808</v>
      </c>
      <c r="O10" s="184">
        <v>99479805</v>
      </c>
      <c r="P10" s="186">
        <v>1.0411999999999999</v>
      </c>
      <c r="Q10" s="187">
        <v>0.92349999999999999</v>
      </c>
      <c r="R10" s="188">
        <v>1.131</v>
      </c>
      <c r="S10" s="187">
        <v>1.2743</v>
      </c>
      <c r="T10" s="189">
        <v>0.99060000000000004</v>
      </c>
      <c r="U10" s="189">
        <v>0.90349999999999997</v>
      </c>
      <c r="V10" s="189">
        <v>1.0777000000000001</v>
      </c>
      <c r="W10" s="189">
        <v>1.1814</v>
      </c>
      <c r="X10" s="190">
        <v>0.97699999999999998</v>
      </c>
      <c r="Y10" s="190">
        <v>0.84089999999999998</v>
      </c>
      <c r="Z10" s="190">
        <v>1.0709</v>
      </c>
      <c r="AA10" s="190">
        <v>1.2135</v>
      </c>
      <c r="AB10" s="156">
        <f t="shared" si="3"/>
        <v>1.0411999999999999</v>
      </c>
      <c r="AC10" s="157">
        <f t="shared" si="4"/>
        <v>0.97699999999999998</v>
      </c>
      <c r="AD10" s="157">
        <f t="shared" si="5"/>
        <v>0.99060000000000004</v>
      </c>
      <c r="AE10" s="158">
        <f t="shared" si="6"/>
        <v>0.92951997694967359</v>
      </c>
      <c r="AF10" s="159">
        <f t="shared" si="7"/>
        <v>0.92349999999999999</v>
      </c>
      <c r="AG10" s="160">
        <f t="shared" si="8"/>
        <v>0.84089999999999998</v>
      </c>
      <c r="AH10" s="160">
        <f t="shared" si="9"/>
        <v>0.90349999999999997</v>
      </c>
      <c r="AI10" s="158">
        <f t="shared" si="10"/>
        <v>0.8226888467785598</v>
      </c>
      <c r="AJ10" s="159">
        <f t="shared" si="11"/>
        <v>1.131</v>
      </c>
      <c r="AK10" s="160">
        <f t="shared" si="12"/>
        <v>1.0709</v>
      </c>
      <c r="AL10" s="160">
        <f t="shared" si="13"/>
        <v>1.0777000000000001</v>
      </c>
      <c r="AM10" s="158">
        <f t="shared" si="14"/>
        <v>1.0204322988505747</v>
      </c>
      <c r="AN10" s="159">
        <f t="shared" si="15"/>
        <v>1.2743</v>
      </c>
      <c r="AO10" s="160">
        <f t="shared" si="16"/>
        <v>1.2135</v>
      </c>
      <c r="AP10" s="160">
        <f t="shared" si="17"/>
        <v>1.1814</v>
      </c>
      <c r="AQ10" s="158">
        <f t="shared" si="18"/>
        <v>1.1250324884250178</v>
      </c>
      <c r="AR10" s="174" t="s">
        <v>109</v>
      </c>
      <c r="AS10" s="174" t="s">
        <v>109</v>
      </c>
    </row>
    <row r="11" spans="1:45" s="180" customFormat="1" ht="13.65" customHeight="1" x14ac:dyDescent="0.25">
      <c r="A11" s="137">
        <v>6</v>
      </c>
      <c r="B11" s="191" t="s">
        <v>26</v>
      </c>
      <c r="C11" s="192" t="s">
        <v>25</v>
      </c>
      <c r="D11" s="193" t="s">
        <v>159</v>
      </c>
      <c r="E11" s="194">
        <v>70</v>
      </c>
      <c r="F11" s="191" t="s">
        <v>27</v>
      </c>
      <c r="G11" s="195" t="s">
        <v>166</v>
      </c>
      <c r="H11" s="196" t="s">
        <v>109</v>
      </c>
      <c r="I11" s="197" t="s">
        <v>110</v>
      </c>
      <c r="J11" s="146" t="str">
        <f t="shared" si="0"/>
        <v>18:00</v>
      </c>
      <c r="K11" s="183">
        <v>0.81079861111111118</v>
      </c>
      <c r="L11" s="176">
        <f>IF($E$3="lite",IF(AND(H11="nei",I11="ja"),AF11,IF(AND(H11="nei",I11="nei"),AG11,IF(AND(H11="ja",I11="ja"),AH11,AI11))), IF($E$3="middels",IF(AND(H11="nei",I11="ja"),AJ11,IF(AND(H11="nei",I11="nei"),AK11,IF(AND(H11="ja",I11="ja"),AL11,AM11))), IF($E$3="mye",IF(AND(H11="nei",I11="ja"),AN11,IF(AND(H11="nei",I11="nei"),AO11,IF(AND(H11="ja",I11="ja"),AP11,AQ11))))))</f>
        <v>0.85355667695019832</v>
      </c>
      <c r="M11" s="149">
        <f t="shared" si="1"/>
        <v>5.189506046318746E-2</v>
      </c>
      <c r="N11" s="177">
        <f t="shared" si="2"/>
        <v>0.2857142857142857</v>
      </c>
      <c r="O11" s="198">
        <v>95227075</v>
      </c>
      <c r="P11" s="186">
        <v>0.82630000000000003</v>
      </c>
      <c r="Q11" s="187">
        <v>0.69220000000000004</v>
      </c>
      <c r="R11" s="187">
        <v>0.90759999999999996</v>
      </c>
      <c r="S11" s="199">
        <v>1.0245</v>
      </c>
      <c r="T11" s="200">
        <v>0.80740000000000001</v>
      </c>
      <c r="U11" s="200">
        <v>0.6895</v>
      </c>
      <c r="V11" s="200">
        <v>0.88819999999999999</v>
      </c>
      <c r="W11" s="200">
        <v>0.97950000000000004</v>
      </c>
      <c r="X11" s="201">
        <v>0.7944</v>
      </c>
      <c r="Y11" s="201">
        <v>0.64810000000000001</v>
      </c>
      <c r="Z11" s="201">
        <v>0.87219999999999998</v>
      </c>
      <c r="AA11" s="201">
        <v>1.0009999999999999</v>
      </c>
      <c r="AB11" s="156">
        <f t="shared" si="3"/>
        <v>0.82630000000000003</v>
      </c>
      <c r="AC11" s="157">
        <f t="shared" si="4"/>
        <v>0.7944</v>
      </c>
      <c r="AD11" s="157">
        <f t="shared" si="5"/>
        <v>0.80740000000000001</v>
      </c>
      <c r="AE11" s="158">
        <f t="shared" si="6"/>
        <v>0.77622965024809387</v>
      </c>
      <c r="AF11" s="159">
        <f t="shared" si="7"/>
        <v>0.69220000000000004</v>
      </c>
      <c r="AG11" s="160">
        <f t="shared" si="8"/>
        <v>0.64810000000000001</v>
      </c>
      <c r="AH11" s="160">
        <f t="shared" si="9"/>
        <v>0.6895</v>
      </c>
      <c r="AI11" s="158">
        <f t="shared" si="10"/>
        <v>0.64557201675816234</v>
      </c>
      <c r="AJ11" s="159">
        <f t="shared" si="11"/>
        <v>0.90759999999999996</v>
      </c>
      <c r="AK11" s="160">
        <f t="shared" si="12"/>
        <v>0.87219999999999998</v>
      </c>
      <c r="AL11" s="160">
        <f t="shared" si="13"/>
        <v>0.88819999999999999</v>
      </c>
      <c r="AM11" s="158">
        <f t="shared" si="14"/>
        <v>0.85355667695019832</v>
      </c>
      <c r="AN11" s="159">
        <f t="shared" si="15"/>
        <v>1.0245</v>
      </c>
      <c r="AO11" s="160">
        <f t="shared" si="16"/>
        <v>1.0009999999999999</v>
      </c>
      <c r="AP11" s="160">
        <f t="shared" si="17"/>
        <v>0.97950000000000004</v>
      </c>
      <c r="AQ11" s="158">
        <f t="shared" si="18"/>
        <v>0.95703221083455337</v>
      </c>
      <c r="AR11" s="196" t="s">
        <v>109</v>
      </c>
      <c r="AS11" s="202" t="s">
        <v>110</v>
      </c>
    </row>
    <row r="12" spans="1:45" s="180" customFormat="1" ht="13.65" customHeight="1" x14ac:dyDescent="0.25">
      <c r="A12" s="137">
        <v>7</v>
      </c>
      <c r="B12" s="169" t="s">
        <v>38</v>
      </c>
      <c r="C12" s="170" t="s">
        <v>25</v>
      </c>
      <c r="D12" s="171" t="s">
        <v>159</v>
      </c>
      <c r="E12" s="172">
        <v>11620</v>
      </c>
      <c r="F12" s="169" t="s">
        <v>39</v>
      </c>
      <c r="G12" s="173" t="s">
        <v>167</v>
      </c>
      <c r="H12" s="174" t="s">
        <v>110</v>
      </c>
      <c r="I12" s="182" t="s">
        <v>109</v>
      </c>
      <c r="J12" s="146" t="str">
        <f t="shared" si="0"/>
        <v>18:10</v>
      </c>
      <c r="K12" s="147">
        <v>0.80464120370370373</v>
      </c>
      <c r="L12" s="176">
        <f>IF($E$3="lite",IF(AND(H12="nei",I12="ja"),AF12,IF(AND(H12="nei",I12="nei"),AG12,IF(AND(H12="ja",I12="ja"),AH12,AI12))), IF($E$3="middels",IF(AND(H12="nei",I12="ja"),AJ12,IF(AND(H12="nei",I12="nei"),AK12,IF(AND(H12="ja",I12="ja"),AL12,AM12))), IF($E$3="mye",IF(AND(H12="nei",I12="ja"),AN12,IF(AND(H12="nei",I12="nei"),AO12,IF(AND(H12="ja",I12="ja"),AP12,AQ12))))))</f>
        <v>1.0908</v>
      </c>
      <c r="M12" s="149">
        <f t="shared" si="1"/>
        <v>5.2027624999999939E-2</v>
      </c>
      <c r="N12" s="150">
        <f t="shared" si="2"/>
        <v>0.33333333333333331</v>
      </c>
      <c r="O12" s="184">
        <v>97723926</v>
      </c>
      <c r="P12" s="152">
        <v>0.99280000000000002</v>
      </c>
      <c r="Q12" s="153">
        <v>0.8427</v>
      </c>
      <c r="R12" s="153">
        <v>1.0908</v>
      </c>
      <c r="S12" s="153">
        <v>1.2179</v>
      </c>
      <c r="T12" s="154">
        <v>0.97719999999999996</v>
      </c>
      <c r="U12" s="203">
        <v>0.83940000000000003</v>
      </c>
      <c r="V12" s="203">
        <v>1.0739000000000001</v>
      </c>
      <c r="W12" s="203">
        <v>1.1843999999999999</v>
      </c>
      <c r="X12" s="155">
        <v>0.94779999999999998</v>
      </c>
      <c r="Y12" s="155">
        <v>0.78659999999999997</v>
      </c>
      <c r="Z12" s="155">
        <v>1.0463</v>
      </c>
      <c r="AA12" s="155">
        <v>1.1863999999999999</v>
      </c>
      <c r="AB12" s="156">
        <f t="shared" si="3"/>
        <v>0.99280000000000002</v>
      </c>
      <c r="AC12" s="157">
        <f t="shared" si="4"/>
        <v>0.94779999999999998</v>
      </c>
      <c r="AD12" s="157">
        <f t="shared" si="5"/>
        <v>0.97719999999999996</v>
      </c>
      <c r="AE12" s="158">
        <f t="shared" si="6"/>
        <v>0.93290709105560021</v>
      </c>
      <c r="AF12" s="159">
        <f t="shared" si="7"/>
        <v>0.8427</v>
      </c>
      <c r="AG12" s="160">
        <f t="shared" si="8"/>
        <v>0.78659999999999997</v>
      </c>
      <c r="AH12" s="160">
        <f t="shared" si="9"/>
        <v>0.83940000000000003</v>
      </c>
      <c r="AI12" s="158">
        <f t="shared" si="10"/>
        <v>0.78351968672125305</v>
      </c>
      <c r="AJ12" s="159">
        <f t="shared" si="11"/>
        <v>1.0908</v>
      </c>
      <c r="AK12" s="160">
        <f t="shared" si="12"/>
        <v>1.0463</v>
      </c>
      <c r="AL12" s="160">
        <f t="shared" si="13"/>
        <v>1.0739000000000001</v>
      </c>
      <c r="AM12" s="158">
        <f t="shared" si="14"/>
        <v>1.030089448111478</v>
      </c>
      <c r="AN12" s="159">
        <f t="shared" si="15"/>
        <v>1.2179</v>
      </c>
      <c r="AO12" s="160">
        <f t="shared" si="16"/>
        <v>1.1863999999999999</v>
      </c>
      <c r="AP12" s="160">
        <f t="shared" si="17"/>
        <v>1.1843999999999999</v>
      </c>
      <c r="AQ12" s="158">
        <f t="shared" si="18"/>
        <v>1.1537664504474914</v>
      </c>
      <c r="AR12" s="174" t="s">
        <v>110</v>
      </c>
      <c r="AS12" s="174" t="s">
        <v>109</v>
      </c>
    </row>
    <row r="13" spans="1:45" s="180" customFormat="1" ht="12.75" customHeight="1" x14ac:dyDescent="0.25">
      <c r="A13" s="137">
        <v>8</v>
      </c>
      <c r="B13" s="169" t="s">
        <v>33</v>
      </c>
      <c r="C13" s="170" t="s">
        <v>30</v>
      </c>
      <c r="D13" s="171" t="s">
        <v>159</v>
      </c>
      <c r="E13" s="172">
        <v>63</v>
      </c>
      <c r="F13" s="169" t="s">
        <v>27</v>
      </c>
      <c r="G13" s="181" t="s">
        <v>168</v>
      </c>
      <c r="H13" s="174" t="s">
        <v>109</v>
      </c>
      <c r="I13" s="182" t="s">
        <v>110</v>
      </c>
      <c r="J13" s="146" t="str">
        <f t="shared" si="0"/>
        <v>18:00</v>
      </c>
      <c r="K13" s="183">
        <v>0.81127314814814822</v>
      </c>
      <c r="L13" s="176">
        <f>IF($E$3="lite",IF(AND(H13="nei",I13="ja"),AF13,IF(AND(H13="nei",I13="nei"),AG13,IF(AND(H13="ja",I13="ja"),AH13,AI13))), IF($E$3="middels",IF(AND(H13="nei",I13="ja"),AJ13,IF(AND(H13="nei",I13="nei"),AK13,IF(AND(H13="ja",I13="ja"),AL13,AM13))), IF($E$3="mye",IF(AND(H13="nei",I13="ja"),AN13,IF(AND(H13="nei",I13="nei"),AO13,IF(AND(H13="ja",I13="ja"),AP13,AQ13))))))</f>
        <v>0.85355667695019832</v>
      </c>
      <c r="M13" s="149">
        <f t="shared" si="1"/>
        <v>5.2300104719610586E-2</v>
      </c>
      <c r="N13" s="150">
        <f t="shared" si="2"/>
        <v>0.38095238095238093</v>
      </c>
      <c r="O13" s="184">
        <v>90046568</v>
      </c>
      <c r="P13" s="186">
        <v>0.82630000000000003</v>
      </c>
      <c r="Q13" s="187">
        <v>0.69220000000000004</v>
      </c>
      <c r="R13" s="187">
        <v>0.90759999999999996</v>
      </c>
      <c r="S13" s="199">
        <v>1.0245</v>
      </c>
      <c r="T13" s="200">
        <v>0.80740000000000001</v>
      </c>
      <c r="U13" s="200">
        <v>0.6895</v>
      </c>
      <c r="V13" s="200">
        <v>0.88819999999999999</v>
      </c>
      <c r="W13" s="200">
        <v>0.97950000000000004</v>
      </c>
      <c r="X13" s="201">
        <v>0.7944</v>
      </c>
      <c r="Y13" s="201">
        <v>0.64810000000000001</v>
      </c>
      <c r="Z13" s="201">
        <v>0.87219999999999998</v>
      </c>
      <c r="AA13" s="201">
        <v>1.0009999999999999</v>
      </c>
      <c r="AB13" s="156">
        <f t="shared" si="3"/>
        <v>0.82630000000000003</v>
      </c>
      <c r="AC13" s="157">
        <f t="shared" si="4"/>
        <v>0.7944</v>
      </c>
      <c r="AD13" s="157">
        <f t="shared" si="5"/>
        <v>0.80740000000000001</v>
      </c>
      <c r="AE13" s="158">
        <f t="shared" si="6"/>
        <v>0.77622965024809387</v>
      </c>
      <c r="AF13" s="159">
        <f t="shared" si="7"/>
        <v>0.69220000000000004</v>
      </c>
      <c r="AG13" s="160">
        <f t="shared" si="8"/>
        <v>0.64810000000000001</v>
      </c>
      <c r="AH13" s="160">
        <f t="shared" si="9"/>
        <v>0.6895</v>
      </c>
      <c r="AI13" s="158">
        <f t="shared" si="10"/>
        <v>0.64557201675816234</v>
      </c>
      <c r="AJ13" s="159">
        <f t="shared" si="11"/>
        <v>0.90759999999999996</v>
      </c>
      <c r="AK13" s="160">
        <f t="shared" si="12"/>
        <v>0.87219999999999998</v>
      </c>
      <c r="AL13" s="160">
        <f t="shared" si="13"/>
        <v>0.88819999999999999</v>
      </c>
      <c r="AM13" s="158">
        <f t="shared" si="14"/>
        <v>0.85355667695019832</v>
      </c>
      <c r="AN13" s="159">
        <f t="shared" si="15"/>
        <v>1.0245</v>
      </c>
      <c r="AO13" s="160">
        <f t="shared" si="16"/>
        <v>1.0009999999999999</v>
      </c>
      <c r="AP13" s="160">
        <f t="shared" si="17"/>
        <v>0.97950000000000004</v>
      </c>
      <c r="AQ13" s="158">
        <f t="shared" si="18"/>
        <v>0.95703221083455337</v>
      </c>
      <c r="AR13" s="174" t="s">
        <v>109</v>
      </c>
      <c r="AS13" s="185" t="s">
        <v>110</v>
      </c>
    </row>
    <row r="14" spans="1:45" s="180" customFormat="1" ht="12.75" customHeight="1" x14ac:dyDescent="0.25">
      <c r="A14" s="137">
        <v>9</v>
      </c>
      <c r="B14" s="169" t="s">
        <v>34</v>
      </c>
      <c r="C14" s="170" t="s">
        <v>25</v>
      </c>
      <c r="D14" s="171" t="s">
        <v>159</v>
      </c>
      <c r="E14" s="172">
        <v>175</v>
      </c>
      <c r="F14" s="169" t="s">
        <v>35</v>
      </c>
      <c r="G14" s="173" t="s">
        <v>169</v>
      </c>
      <c r="H14" s="174" t="s">
        <v>109</v>
      </c>
      <c r="I14" s="182" t="s">
        <v>110</v>
      </c>
      <c r="J14" s="146" t="str">
        <f t="shared" si="0"/>
        <v>18:10</v>
      </c>
      <c r="K14" s="147">
        <v>0.8089467592592593</v>
      </c>
      <c r="L14" s="176">
        <f>IF($E$3="lite",IF(AND(H14="nei",I14="ja"),AF14,IF(AND(H14="nei",I14="nei"),AG14,IF(AND(H14="ja",I14="ja"),AH14,AI14))), IF($E$3="middels",IF(AND(H14="nei",I14="ja"),AJ14,IF(AND(H14="nei",I14="nei"),AK14,IF(AND(H14="ja",I14="ja"),AL14,AM14))), IF($E$3="mye",IF(AND(H14="nei",I14="ja"),AN14,IF(AND(H14="nei",I14="nei"),AO14,IF(AND(H14="ja",I14="ja"),AP14,AQ14))))))</f>
        <v>1.0079280448138779</v>
      </c>
      <c r="M14" s="149">
        <f t="shared" si="1"/>
        <v>5.2414591497092003E-2</v>
      </c>
      <c r="N14" s="150">
        <f t="shared" si="2"/>
        <v>0.42857142857142855</v>
      </c>
      <c r="O14" s="204">
        <v>91841249</v>
      </c>
      <c r="P14" s="152">
        <v>1.016</v>
      </c>
      <c r="Q14" s="153">
        <v>0.89270000000000005</v>
      </c>
      <c r="R14" s="153">
        <v>1.1068</v>
      </c>
      <c r="S14" s="153">
        <v>1.2388999999999999</v>
      </c>
      <c r="T14" s="154">
        <v>0.97719999999999996</v>
      </c>
      <c r="U14" s="154">
        <v>0.88060000000000005</v>
      </c>
      <c r="V14" s="154">
        <v>1.0657000000000001</v>
      </c>
      <c r="W14" s="154">
        <v>1.1688000000000001</v>
      </c>
      <c r="X14" s="179">
        <v>0.94769999999999999</v>
      </c>
      <c r="Y14" s="179">
        <v>0.80369999999999997</v>
      </c>
      <c r="Z14" s="179">
        <v>1.0468</v>
      </c>
      <c r="AA14" s="179">
        <v>1.1897</v>
      </c>
      <c r="AB14" s="156">
        <f t="shared" si="3"/>
        <v>1.016</v>
      </c>
      <c r="AC14" s="157">
        <f t="shared" si="4"/>
        <v>0.94769999999999999</v>
      </c>
      <c r="AD14" s="157">
        <f t="shared" si="5"/>
        <v>0.97719999999999996</v>
      </c>
      <c r="AE14" s="158">
        <f t="shared" si="6"/>
        <v>0.91150830708661412</v>
      </c>
      <c r="AF14" s="159">
        <f t="shared" si="7"/>
        <v>0.89270000000000005</v>
      </c>
      <c r="AG14" s="160">
        <f t="shared" si="8"/>
        <v>0.80369999999999997</v>
      </c>
      <c r="AH14" s="160">
        <f t="shared" si="9"/>
        <v>0.88060000000000005</v>
      </c>
      <c r="AI14" s="158">
        <f t="shared" si="10"/>
        <v>0.79280634031589559</v>
      </c>
      <c r="AJ14" s="159">
        <f t="shared" si="11"/>
        <v>1.1068</v>
      </c>
      <c r="AK14" s="160">
        <f t="shared" si="12"/>
        <v>1.0468</v>
      </c>
      <c r="AL14" s="160">
        <f t="shared" si="13"/>
        <v>1.0657000000000001</v>
      </c>
      <c r="AM14" s="158">
        <f t="shared" si="14"/>
        <v>1.0079280448138779</v>
      </c>
      <c r="AN14" s="159">
        <f t="shared" si="15"/>
        <v>1.2388999999999999</v>
      </c>
      <c r="AO14" s="160">
        <f t="shared" si="16"/>
        <v>1.1897</v>
      </c>
      <c r="AP14" s="160">
        <f t="shared" si="17"/>
        <v>1.1688000000000001</v>
      </c>
      <c r="AQ14" s="158">
        <f t="shared" si="18"/>
        <v>1.1223838566470257</v>
      </c>
      <c r="AR14" s="174" t="s">
        <v>109</v>
      </c>
      <c r="AS14" s="174" t="s">
        <v>110</v>
      </c>
    </row>
    <row r="15" spans="1:45" s="180" customFormat="1" ht="12.75" customHeight="1" x14ac:dyDescent="0.25">
      <c r="A15" s="137">
        <v>10</v>
      </c>
      <c r="B15" s="169" t="s">
        <v>44</v>
      </c>
      <c r="C15" s="170" t="s">
        <v>25</v>
      </c>
      <c r="D15" s="171" t="s">
        <v>159</v>
      </c>
      <c r="E15" s="172">
        <v>9934</v>
      </c>
      <c r="F15" s="169" t="s">
        <v>45</v>
      </c>
      <c r="G15" s="173" t="s">
        <v>170</v>
      </c>
      <c r="H15" s="185" t="s">
        <v>109</v>
      </c>
      <c r="I15" s="205" t="s">
        <v>110</v>
      </c>
      <c r="J15" s="146" t="str">
        <f t="shared" si="0"/>
        <v>18:10</v>
      </c>
      <c r="K15" s="206">
        <v>0.80855324074074064</v>
      </c>
      <c r="L15" s="176">
        <f>IF($E$3="lite",IF(AND(H15="nei",I15="ja"),AF15,IF(AND(H15="nei",I15="nei"),AG15,IF(AND(H15="ja",I15="ja"),AH15,AI15))), IF($E$3="middels",IF(AND(H15="nei",I15="ja"),AJ15,IF(AND(H15="nei",I15="nei"),AK15,IF(AND(H15="ja",I15="ja"),AL15,AM15))), IF($E$3="mye",IF(AND(H15="nei",I15="ja"),AN15,IF(AND(H15="nei",I15="nei"),AO15,IF(AND(H15="ja",I15="ja"),AP15,AQ15))))))</f>
        <v>1.0299257235304691</v>
      </c>
      <c r="M15" s="149">
        <f t="shared" si="1"/>
        <v>5.3153226865999367E-2</v>
      </c>
      <c r="N15" s="177">
        <f t="shared" si="2"/>
        <v>0.47619047619047616</v>
      </c>
      <c r="O15" s="184">
        <v>91916214</v>
      </c>
      <c r="P15" s="152">
        <v>1.0124</v>
      </c>
      <c r="Q15" s="153">
        <v>0.86360000000000003</v>
      </c>
      <c r="R15" s="153">
        <v>1.1126</v>
      </c>
      <c r="S15" s="207">
        <v>1.2482</v>
      </c>
      <c r="T15" s="154">
        <v>0.98970000000000002</v>
      </c>
      <c r="U15" s="154">
        <v>0.85819999999999996</v>
      </c>
      <c r="V15" s="154">
        <v>1.0875999999999999</v>
      </c>
      <c r="W15" s="154">
        <v>1.2024999999999999</v>
      </c>
      <c r="X15" s="179">
        <v>0.95369999999999999</v>
      </c>
      <c r="Y15" s="179">
        <v>0.78959999999999997</v>
      </c>
      <c r="Z15" s="179">
        <v>1.0536000000000001</v>
      </c>
      <c r="AA15" s="179">
        <v>1.1996</v>
      </c>
      <c r="AB15" s="156">
        <f t="shared" si="3"/>
        <v>1.0124</v>
      </c>
      <c r="AC15" s="157">
        <f t="shared" si="4"/>
        <v>0.95369999999999999</v>
      </c>
      <c r="AD15" s="157">
        <f t="shared" si="5"/>
        <v>0.98970000000000002</v>
      </c>
      <c r="AE15" s="158">
        <f t="shared" si="6"/>
        <v>0.93231616949822205</v>
      </c>
      <c r="AF15" s="159">
        <f t="shared" si="7"/>
        <v>0.86360000000000003</v>
      </c>
      <c r="AG15" s="160">
        <f t="shared" si="8"/>
        <v>0.78959999999999997</v>
      </c>
      <c r="AH15" s="160">
        <f t="shared" si="9"/>
        <v>0.85819999999999996</v>
      </c>
      <c r="AI15" s="158">
        <f t="shared" si="10"/>
        <v>0.78466271421954603</v>
      </c>
      <c r="AJ15" s="159">
        <f t="shared" si="11"/>
        <v>1.1126</v>
      </c>
      <c r="AK15" s="160">
        <f t="shared" si="12"/>
        <v>1.0536000000000001</v>
      </c>
      <c r="AL15" s="160">
        <f t="shared" si="13"/>
        <v>1.0875999999999999</v>
      </c>
      <c r="AM15" s="158">
        <f t="shared" si="14"/>
        <v>1.0299257235304691</v>
      </c>
      <c r="AN15" s="159">
        <f t="shared" si="15"/>
        <v>1.2482</v>
      </c>
      <c r="AO15" s="160">
        <f t="shared" si="16"/>
        <v>1.1996</v>
      </c>
      <c r="AP15" s="160">
        <f t="shared" si="17"/>
        <v>1.2024999999999999</v>
      </c>
      <c r="AQ15" s="158">
        <f t="shared" si="18"/>
        <v>1.1556793783047588</v>
      </c>
      <c r="AR15" s="185" t="s">
        <v>109</v>
      </c>
      <c r="AS15" s="185" t="s">
        <v>110</v>
      </c>
    </row>
    <row r="16" spans="1:45" s="180" customFormat="1" ht="12.75" customHeight="1" x14ac:dyDescent="0.25">
      <c r="A16" s="137">
        <v>11</v>
      </c>
      <c r="B16" s="169" t="s">
        <v>48</v>
      </c>
      <c r="C16" s="170" t="s">
        <v>49</v>
      </c>
      <c r="D16" s="171" t="s">
        <v>171</v>
      </c>
      <c r="E16" s="172">
        <v>123</v>
      </c>
      <c r="F16" s="169" t="s">
        <v>27</v>
      </c>
      <c r="G16" s="181" t="s">
        <v>172</v>
      </c>
      <c r="H16" s="174" t="s">
        <v>110</v>
      </c>
      <c r="I16" s="175" t="s">
        <v>110</v>
      </c>
      <c r="J16" s="146" t="str">
        <f t="shared" si="0"/>
        <v>18:00</v>
      </c>
      <c r="K16" s="183">
        <v>0.81175925925925929</v>
      </c>
      <c r="L16" s="176">
        <f>IF($E$3="lite",IF(AND(H16="nei",I16="ja"),AF16,IF(AND(H16="nei",I16="nei"),AG16,IF(AND(H16="ja",I16="ja"),AH16,AI16))), IF($E$3="middels",IF(AND(H16="nei",I16="ja"),AJ16,IF(AND(H16="nei",I16="nei"),AK16,IF(AND(H16="ja",I16="ja"),AL16,AM16))), IF($E$3="mye",IF(AND(H16="nei",I16="ja"),AN16,IF(AND(H16="nei",I16="nei"),AO16,IF(AND(H16="ja",I16="ja"),AP16,AQ16))))))</f>
        <v>0.87219999999999998</v>
      </c>
      <c r="M16" s="149">
        <f t="shared" si="1"/>
        <v>5.386642592592595E-2</v>
      </c>
      <c r="N16" s="150">
        <f t="shared" si="2"/>
        <v>0.52380952380952384</v>
      </c>
      <c r="O16" s="184">
        <v>92226193</v>
      </c>
      <c r="P16" s="186">
        <v>0.82630000000000003</v>
      </c>
      <c r="Q16" s="187">
        <v>0.69220000000000004</v>
      </c>
      <c r="R16" s="187">
        <v>0.90759999999999996</v>
      </c>
      <c r="S16" s="199">
        <v>1.0245</v>
      </c>
      <c r="T16" s="200">
        <v>0.80740000000000001</v>
      </c>
      <c r="U16" s="200">
        <v>0.6895</v>
      </c>
      <c r="V16" s="200">
        <v>0.88819999999999999</v>
      </c>
      <c r="W16" s="200">
        <v>0.97950000000000004</v>
      </c>
      <c r="X16" s="201">
        <v>0.7944</v>
      </c>
      <c r="Y16" s="201">
        <v>0.64810000000000001</v>
      </c>
      <c r="Z16" s="201">
        <v>0.87219999999999998</v>
      </c>
      <c r="AA16" s="201">
        <v>1.0009999999999999</v>
      </c>
      <c r="AB16" s="156">
        <f t="shared" si="3"/>
        <v>0.82630000000000003</v>
      </c>
      <c r="AC16" s="157">
        <f t="shared" si="4"/>
        <v>0.7944</v>
      </c>
      <c r="AD16" s="157">
        <f t="shared" si="5"/>
        <v>0.80740000000000001</v>
      </c>
      <c r="AE16" s="158">
        <f t="shared" si="6"/>
        <v>0.77622965024809387</v>
      </c>
      <c r="AF16" s="159">
        <f t="shared" si="7"/>
        <v>0.69220000000000004</v>
      </c>
      <c r="AG16" s="160">
        <f t="shared" si="8"/>
        <v>0.64810000000000001</v>
      </c>
      <c r="AH16" s="160">
        <f t="shared" si="9"/>
        <v>0.6895</v>
      </c>
      <c r="AI16" s="158">
        <f t="shared" si="10"/>
        <v>0.64557201675816234</v>
      </c>
      <c r="AJ16" s="159">
        <f t="shared" si="11"/>
        <v>0.90759999999999996</v>
      </c>
      <c r="AK16" s="160">
        <f t="shared" si="12"/>
        <v>0.87219999999999998</v>
      </c>
      <c r="AL16" s="160">
        <f t="shared" si="13"/>
        <v>0.88819999999999999</v>
      </c>
      <c r="AM16" s="158">
        <f t="shared" si="14"/>
        <v>0.85355667695019832</v>
      </c>
      <c r="AN16" s="159">
        <f t="shared" si="15"/>
        <v>1.0245</v>
      </c>
      <c r="AO16" s="160">
        <f t="shared" si="16"/>
        <v>1.0009999999999999</v>
      </c>
      <c r="AP16" s="160">
        <f t="shared" si="17"/>
        <v>0.97950000000000004</v>
      </c>
      <c r="AQ16" s="158">
        <f t="shared" si="18"/>
        <v>0.95703221083455337</v>
      </c>
      <c r="AR16" s="174" t="s">
        <v>109</v>
      </c>
      <c r="AS16" s="185" t="s">
        <v>109</v>
      </c>
    </row>
    <row r="17" spans="1:46" s="180" customFormat="1" ht="12.75" customHeight="1" x14ac:dyDescent="0.25">
      <c r="A17" s="137">
        <v>12</v>
      </c>
      <c r="B17" s="208" t="s">
        <v>52</v>
      </c>
      <c r="C17" s="209" t="s">
        <v>30</v>
      </c>
      <c r="D17" s="210" t="s">
        <v>159</v>
      </c>
      <c r="E17" s="209">
        <v>9727</v>
      </c>
      <c r="F17" s="211" t="s">
        <v>53</v>
      </c>
      <c r="G17" s="181" t="s">
        <v>173</v>
      </c>
      <c r="H17" s="185" t="s">
        <v>109</v>
      </c>
      <c r="I17" s="205" t="s">
        <v>110</v>
      </c>
      <c r="J17" s="146" t="str">
        <f t="shared" si="0"/>
        <v>18:00</v>
      </c>
      <c r="K17" s="147">
        <v>0.80859953703703702</v>
      </c>
      <c r="L17" s="176">
        <f>IF($E$3="lite",IF(AND(H17="nei",I17="ja"),AF17,IF(AND(H17="nei",I17="nei"),AG17,IF(AND(H17="ja",I17="ja"),AH17,AI17))), IF($E$3="middels",IF(AND(H17="nei",I17="ja"),AJ17,IF(AND(H17="nei",I17="nei"),AK17,IF(AND(H17="ja",I17="ja"),AL17,AM17))), IF($E$3="mye",IF(AND(H17="nei",I17="ja"),AN17,IF(AND(H17="nei",I17="nei"),AO17,IF(AND(H17="ja",I17="ja"),AP17,AQ17))))))</f>
        <v>0.92730283860502838</v>
      </c>
      <c r="M17" s="149">
        <f t="shared" si="1"/>
        <v>5.4339517035384921E-2</v>
      </c>
      <c r="N17" s="177">
        <f t="shared" si="2"/>
        <v>0.5714285714285714</v>
      </c>
      <c r="O17" s="212">
        <v>90135104</v>
      </c>
      <c r="P17" s="213">
        <v>0.89829999999999999</v>
      </c>
      <c r="Q17" s="214">
        <v>0.78110000000000002</v>
      </c>
      <c r="R17" s="214">
        <v>0.98640000000000005</v>
      </c>
      <c r="S17" s="214">
        <v>1.0880000000000001</v>
      </c>
      <c r="T17" s="215">
        <v>0.88849999999999996</v>
      </c>
      <c r="U17" s="215">
        <v>0.77810000000000001</v>
      </c>
      <c r="V17" s="215">
        <v>0.97640000000000005</v>
      </c>
      <c r="W17" s="215">
        <v>1.0692999999999999</v>
      </c>
      <c r="X17" s="216">
        <v>0.8508</v>
      </c>
      <c r="Y17" s="216">
        <v>0.70520000000000005</v>
      </c>
      <c r="Z17" s="216">
        <v>0.93679999999999997</v>
      </c>
      <c r="AA17" s="216">
        <v>1.0565</v>
      </c>
      <c r="AB17" s="156">
        <f t="shared" si="3"/>
        <v>0.89829999999999999</v>
      </c>
      <c r="AC17" s="157">
        <f t="shared" si="4"/>
        <v>0.8508</v>
      </c>
      <c r="AD17" s="157">
        <f t="shared" si="5"/>
        <v>0.88849999999999996</v>
      </c>
      <c r="AE17" s="158">
        <f t="shared" si="6"/>
        <v>0.84151820104642105</v>
      </c>
      <c r="AF17" s="159">
        <f t="shared" si="7"/>
        <v>0.78110000000000002</v>
      </c>
      <c r="AG17" s="160">
        <f t="shared" si="8"/>
        <v>0.70520000000000005</v>
      </c>
      <c r="AH17" s="160">
        <f t="shared" si="9"/>
        <v>0.77810000000000001</v>
      </c>
      <c r="AI17" s="158">
        <f t="shared" si="10"/>
        <v>0.70249151197029835</v>
      </c>
      <c r="AJ17" s="159">
        <f t="shared" si="11"/>
        <v>0.98640000000000005</v>
      </c>
      <c r="AK17" s="160">
        <f t="shared" si="12"/>
        <v>0.93679999999999997</v>
      </c>
      <c r="AL17" s="160">
        <f t="shared" si="13"/>
        <v>0.97640000000000005</v>
      </c>
      <c r="AM17" s="158">
        <f t="shared" si="14"/>
        <v>0.92730283860502838</v>
      </c>
      <c r="AN17" s="159">
        <f t="shared" si="15"/>
        <v>1.0880000000000001</v>
      </c>
      <c r="AO17" s="160">
        <f t="shared" si="16"/>
        <v>1.0565</v>
      </c>
      <c r="AP17" s="160">
        <f t="shared" si="17"/>
        <v>1.0692999999999999</v>
      </c>
      <c r="AQ17" s="158">
        <f t="shared" si="18"/>
        <v>1.0383414062499998</v>
      </c>
      <c r="AR17" s="185" t="s">
        <v>109</v>
      </c>
      <c r="AS17" s="185" t="s">
        <v>109</v>
      </c>
    </row>
    <row r="18" spans="1:46" s="180" customFormat="1" ht="13.65" customHeight="1" x14ac:dyDescent="0.3">
      <c r="A18" s="137">
        <v>13</v>
      </c>
      <c r="B18" s="191" t="s">
        <v>56</v>
      </c>
      <c r="C18" s="192" t="s">
        <v>30</v>
      </c>
      <c r="D18" s="193" t="s">
        <v>159</v>
      </c>
      <c r="E18" s="194">
        <v>11733</v>
      </c>
      <c r="F18" s="191" t="s">
        <v>57</v>
      </c>
      <c r="G18" s="195" t="s">
        <v>174</v>
      </c>
      <c r="H18" s="185" t="s">
        <v>109</v>
      </c>
      <c r="I18" s="205" t="s">
        <v>110</v>
      </c>
      <c r="J18" s="146" t="str">
        <f t="shared" si="0"/>
        <v>18:10</v>
      </c>
      <c r="K18" s="147">
        <v>0.80807870370370372</v>
      </c>
      <c r="L18" s="176">
        <f>IF($E$3="lite",IF(AND(H18="nei",I18="ja"),AF18,IF(AND(H18="nei",I18="nei"),AG18,IF(AND(H18="ja",I18="ja"),AH18,AI18))), IF($E$3="middels",IF(AND(H18="nei",I18="ja"),AJ18,IF(AND(H18="nei",I18="nei"),AK18,IF(AND(H18="ja",I18="ja"),AL18,AM18))), IF($E$3="mye",IF(AND(H18="nei",I18="ja"),AN18,IF(AND(H18="nei",I18="nei"),AO18,IF(AND(H18="ja",I18="ja"),AP18,AQ18))))))</f>
        <v>1.0655326285611897</v>
      </c>
      <c r="M18" s="149">
        <f t="shared" si="1"/>
        <v>5.4485221678047792E-2</v>
      </c>
      <c r="N18" s="177">
        <f t="shared" si="2"/>
        <v>0.61904761904761907</v>
      </c>
      <c r="O18" s="217">
        <v>45065008</v>
      </c>
      <c r="P18" s="218">
        <v>1.0169999999999999</v>
      </c>
      <c r="Q18" s="219">
        <v>0.86950000000000005</v>
      </c>
      <c r="R18" s="219">
        <v>1.1162000000000001</v>
      </c>
      <c r="S18" s="219">
        <v>1.2431000000000001</v>
      </c>
      <c r="T18" s="220">
        <v>1.0009999999999999</v>
      </c>
      <c r="U18" s="154">
        <v>0.86599999999999999</v>
      </c>
      <c r="V18" s="154">
        <v>1.0984</v>
      </c>
      <c r="W18" s="154">
        <v>1.2114</v>
      </c>
      <c r="X18" s="179">
        <v>0.98150000000000004</v>
      </c>
      <c r="Y18" s="179">
        <v>0.8276</v>
      </c>
      <c r="Z18" s="179">
        <v>1.0828</v>
      </c>
      <c r="AA18" s="179">
        <v>1.2196</v>
      </c>
      <c r="AB18" s="156">
        <f t="shared" si="3"/>
        <v>1.0169999999999999</v>
      </c>
      <c r="AC18" s="157">
        <f t="shared" si="4"/>
        <v>0.98150000000000004</v>
      </c>
      <c r="AD18" s="157">
        <f t="shared" si="5"/>
        <v>1.0009999999999999</v>
      </c>
      <c r="AE18" s="158">
        <f t="shared" si="6"/>
        <v>0.96605850540806304</v>
      </c>
      <c r="AF18" s="159">
        <f t="shared" si="7"/>
        <v>0.86950000000000005</v>
      </c>
      <c r="AG18" s="160">
        <f t="shared" si="8"/>
        <v>0.8276</v>
      </c>
      <c r="AH18" s="160">
        <f t="shared" si="9"/>
        <v>0.86599999999999999</v>
      </c>
      <c r="AI18" s="158">
        <f t="shared" si="10"/>
        <v>0.82426866014951117</v>
      </c>
      <c r="AJ18" s="159">
        <f t="shared" si="11"/>
        <v>1.1162000000000001</v>
      </c>
      <c r="AK18" s="160">
        <f t="shared" si="12"/>
        <v>1.0828</v>
      </c>
      <c r="AL18" s="160">
        <f t="shared" si="13"/>
        <v>1.0984</v>
      </c>
      <c r="AM18" s="158">
        <f t="shared" si="14"/>
        <v>1.0655326285611897</v>
      </c>
      <c r="AN18" s="159">
        <f t="shared" si="15"/>
        <v>1.2431000000000001</v>
      </c>
      <c r="AO18" s="160">
        <f t="shared" si="16"/>
        <v>1.2196</v>
      </c>
      <c r="AP18" s="160">
        <f t="shared" si="17"/>
        <v>1.2114</v>
      </c>
      <c r="AQ18" s="158">
        <f t="shared" si="18"/>
        <v>1.1884992679591344</v>
      </c>
      <c r="AR18" s="202" t="s">
        <v>109</v>
      </c>
      <c r="AS18" s="202" t="s">
        <v>109</v>
      </c>
    </row>
    <row r="19" spans="1:46" s="180" customFormat="1" ht="12.75" customHeight="1" x14ac:dyDescent="0.25">
      <c r="A19" s="137">
        <v>14</v>
      </c>
      <c r="B19" s="169" t="s">
        <v>46</v>
      </c>
      <c r="C19" s="170" t="s">
        <v>25</v>
      </c>
      <c r="D19" s="171" t="s">
        <v>159</v>
      </c>
      <c r="E19" s="172">
        <v>88</v>
      </c>
      <c r="F19" s="169" t="s">
        <v>47</v>
      </c>
      <c r="G19" s="173" t="s">
        <v>175</v>
      </c>
      <c r="H19" s="174" t="s">
        <v>110</v>
      </c>
      <c r="I19" s="182" t="s">
        <v>110</v>
      </c>
      <c r="J19" s="146" t="str">
        <f t="shared" si="0"/>
        <v>18:10</v>
      </c>
      <c r="K19" s="147">
        <v>0.80783564814814823</v>
      </c>
      <c r="L19" s="176">
        <f>IF($E$3="lite",IF(AND(H19="nei",I19="ja"),AF19,IF(AND(H19="nei",I19="nei"),AG19,IF(AND(H19="ja",I19="ja"),AH19,AI19))), IF($E$3="middels",IF(AND(H19="nei",I19="ja"),AJ19,IF(AND(H19="nei",I19="nei"),AK19,IF(AND(H19="ja",I19="ja"),AL19,AM19))), IF($E$3="mye",IF(AND(H19="nei",I19="ja"),AN19,IF(AND(H19="nei",I19="nei"),AO19,IF(AND(H19="ja",I19="ja"),AP19,AQ19))))))</f>
        <v>1.0710999999999999</v>
      </c>
      <c r="M19" s="149">
        <f t="shared" si="1"/>
        <v>5.4509568287037034E-2</v>
      </c>
      <c r="N19" s="150">
        <f t="shared" si="2"/>
        <v>0.66666666666666663</v>
      </c>
      <c r="O19" s="184">
        <v>40290565</v>
      </c>
      <c r="P19" s="152">
        <v>1.0193000000000001</v>
      </c>
      <c r="Q19" s="153">
        <v>0.88500000000000001</v>
      </c>
      <c r="R19" s="153">
        <v>1.1140000000000001</v>
      </c>
      <c r="S19" s="153">
        <v>1.2343</v>
      </c>
      <c r="T19" s="154">
        <v>0.99619999999999997</v>
      </c>
      <c r="U19" s="154">
        <v>0.8821</v>
      </c>
      <c r="V19" s="154">
        <v>1.0876999999999999</v>
      </c>
      <c r="W19" s="154">
        <v>1.1883999999999999</v>
      </c>
      <c r="X19" s="179">
        <v>0.97389999999999999</v>
      </c>
      <c r="Y19" s="179">
        <v>0.82840000000000003</v>
      </c>
      <c r="Z19" s="179">
        <v>1.0710999999999999</v>
      </c>
      <c r="AA19" s="179">
        <v>1.2001999999999999</v>
      </c>
      <c r="AB19" s="156">
        <f t="shared" si="3"/>
        <v>1.0193000000000001</v>
      </c>
      <c r="AC19" s="157">
        <f t="shared" si="4"/>
        <v>0.97389999999999999</v>
      </c>
      <c r="AD19" s="157">
        <f t="shared" si="5"/>
        <v>0.99619999999999997</v>
      </c>
      <c r="AE19" s="158">
        <f t="shared" si="6"/>
        <v>0.95182888256646714</v>
      </c>
      <c r="AF19" s="159">
        <f t="shared" si="7"/>
        <v>0.88500000000000001</v>
      </c>
      <c r="AG19" s="160">
        <f t="shared" si="8"/>
        <v>0.82840000000000003</v>
      </c>
      <c r="AH19" s="160">
        <f t="shared" si="9"/>
        <v>0.8821</v>
      </c>
      <c r="AI19" s="158">
        <f t="shared" si="10"/>
        <v>0.8256854689265537</v>
      </c>
      <c r="AJ19" s="159">
        <f t="shared" si="11"/>
        <v>1.1140000000000001</v>
      </c>
      <c r="AK19" s="160">
        <f t="shared" si="12"/>
        <v>1.0710999999999999</v>
      </c>
      <c r="AL19" s="160">
        <f t="shared" si="13"/>
        <v>1.0876999999999999</v>
      </c>
      <c r="AM19" s="158">
        <f t="shared" si="14"/>
        <v>1.0458128096947932</v>
      </c>
      <c r="AN19" s="159">
        <f t="shared" si="15"/>
        <v>1.2343</v>
      </c>
      <c r="AO19" s="160">
        <f t="shared" si="16"/>
        <v>1.2001999999999999</v>
      </c>
      <c r="AP19" s="160">
        <f t="shared" si="17"/>
        <v>1.1883999999999999</v>
      </c>
      <c r="AQ19" s="158">
        <f t="shared" si="18"/>
        <v>1.1555680790731586</v>
      </c>
      <c r="AR19" s="174" t="s">
        <v>110</v>
      </c>
      <c r="AS19" s="174" t="s">
        <v>109</v>
      </c>
    </row>
    <row r="20" spans="1:46" s="180" customFormat="1" ht="13.65" customHeight="1" x14ac:dyDescent="0.25">
      <c r="A20" s="137">
        <v>15</v>
      </c>
      <c r="B20" s="221" t="s">
        <v>66</v>
      </c>
      <c r="C20" s="222" t="s">
        <v>25</v>
      </c>
      <c r="D20" s="223" t="s">
        <v>159</v>
      </c>
      <c r="E20" s="222">
        <v>14069</v>
      </c>
      <c r="F20" s="191" t="s">
        <v>176</v>
      </c>
      <c r="G20" s="195" t="s">
        <v>177</v>
      </c>
      <c r="H20" s="202" t="s">
        <v>109</v>
      </c>
      <c r="I20" s="224" t="s">
        <v>110</v>
      </c>
      <c r="J20" s="146" t="str">
        <f t="shared" si="0"/>
        <v>18:00</v>
      </c>
      <c r="K20" s="147">
        <v>0.81277777777777782</v>
      </c>
      <c r="L20" s="176">
        <f>IF($E$3="lite",IF(AND(H20="nei",I20="ja"),AF20,IF(AND(H20="nei",I20="nei"),AG20,IF(AND(H20="ja",I20="ja"),AH20,AI20))), IF($E$3="middels",IF(AND(H20="nei",I20="ja"),AJ20,IF(AND(H20="nei",I20="nei"),AK20,IF(AND(H20="ja",I20="ja"),AL20,AM20))), IF($E$3="mye",IF(AND(H20="nei",I20="ja"),AN20,IF(AND(H20="nei",I20="nei"),AO20,IF(AND(H20="ja",I20="ja"),AP20,AQ20))))))</f>
        <v>0.86850185538592017</v>
      </c>
      <c r="M20" s="149">
        <f t="shared" si="1"/>
        <v>5.4522616477005029E-2</v>
      </c>
      <c r="N20" s="177">
        <f t="shared" si="2"/>
        <v>0.7142857142857143</v>
      </c>
      <c r="O20" s="225">
        <v>90122776</v>
      </c>
      <c r="P20" s="226">
        <v>0.85780000000000001</v>
      </c>
      <c r="Q20" s="207">
        <v>0.71870000000000001</v>
      </c>
      <c r="R20" s="207">
        <v>0.94320000000000004</v>
      </c>
      <c r="S20" s="207">
        <v>1.0579000000000001</v>
      </c>
      <c r="T20" s="227">
        <v>0.83530000000000004</v>
      </c>
      <c r="U20" s="154">
        <v>0.71389999999999998</v>
      </c>
      <c r="V20" s="154">
        <v>0.91990000000000005</v>
      </c>
      <c r="W20" s="228">
        <f>V20*1.12161</f>
        <v>1.0317690390000001</v>
      </c>
      <c r="X20" s="179">
        <v>0.8095</v>
      </c>
      <c r="Y20" s="179">
        <v>0.65720000000000001</v>
      </c>
      <c r="Z20" s="179">
        <v>0.89049999999999996</v>
      </c>
      <c r="AA20" s="179">
        <v>1.0223</v>
      </c>
      <c r="AB20" s="156">
        <f t="shared" si="3"/>
        <v>0.85780000000000001</v>
      </c>
      <c r="AC20" s="157">
        <f t="shared" si="4"/>
        <v>0.8095</v>
      </c>
      <c r="AD20" s="157">
        <f t="shared" si="5"/>
        <v>0.83530000000000004</v>
      </c>
      <c r="AE20" s="158">
        <f t="shared" si="6"/>
        <v>0.78826690370715791</v>
      </c>
      <c r="AF20" s="159">
        <f t="shared" si="7"/>
        <v>0.71870000000000001</v>
      </c>
      <c r="AG20" s="160">
        <f t="shared" si="8"/>
        <v>0.65720000000000001</v>
      </c>
      <c r="AH20" s="160">
        <f t="shared" si="9"/>
        <v>0.71389999999999998</v>
      </c>
      <c r="AI20" s="158">
        <f t="shared" si="10"/>
        <v>0.65281074161680808</v>
      </c>
      <c r="AJ20" s="159">
        <f t="shared" si="11"/>
        <v>0.94320000000000004</v>
      </c>
      <c r="AK20" s="160">
        <f t="shared" si="12"/>
        <v>0.89049999999999996</v>
      </c>
      <c r="AL20" s="160">
        <f t="shared" si="13"/>
        <v>0.91990000000000005</v>
      </c>
      <c r="AM20" s="158">
        <f t="shared" si="14"/>
        <v>0.86850185538592017</v>
      </c>
      <c r="AN20" s="159">
        <f t="shared" si="15"/>
        <v>1.0579000000000001</v>
      </c>
      <c r="AO20" s="160">
        <f t="shared" si="16"/>
        <v>1.0223</v>
      </c>
      <c r="AP20" s="160">
        <f t="shared" si="17"/>
        <v>1.0317690390000001</v>
      </c>
      <c r="AQ20" s="229">
        <f t="shared" si="18"/>
        <v>0.99704838696445786</v>
      </c>
      <c r="AR20" s="202" t="s">
        <v>109</v>
      </c>
      <c r="AS20" s="202" t="s">
        <v>110</v>
      </c>
    </row>
    <row r="21" spans="1:46" s="180" customFormat="1" ht="13.65" customHeight="1" x14ac:dyDescent="0.25">
      <c r="A21" s="137">
        <v>16</v>
      </c>
      <c r="B21" s="169" t="s">
        <v>42</v>
      </c>
      <c r="C21" s="170" t="s">
        <v>25</v>
      </c>
      <c r="D21" s="171" t="s">
        <v>159</v>
      </c>
      <c r="E21" s="172">
        <v>7055</v>
      </c>
      <c r="F21" s="169" t="s">
        <v>43</v>
      </c>
      <c r="G21" s="173" t="s">
        <v>178</v>
      </c>
      <c r="H21" s="174" t="s">
        <v>109</v>
      </c>
      <c r="I21" s="175" t="s">
        <v>110</v>
      </c>
      <c r="J21" s="146" t="str">
        <f t="shared" si="0"/>
        <v>18:00</v>
      </c>
      <c r="K21" s="147">
        <v>0.80991898148148145</v>
      </c>
      <c r="L21" s="176">
        <f>IF($E$3="lite",IF(AND(H21="nei",I21="ja"),AF21,IF(AND(H21="nei",I21="nei"),AG21,IF(AND(H21="ja",I21="ja"),AH21,AI21))), IF($E$3="middels",IF(AND(H21="nei",I21="ja"),AJ21,IF(AND(H21="nei",I21="nei"),AK21,IF(AND(H21="ja",I21="ja"),AL21,AM21))), IF($E$3="mye",IF(AND(H21="nei",I21="ja"),AN21,IF(AND(H21="nei",I21="nei"),AO21,IF(AND(H21="ja",I21="ja"),AP21,AQ21))))))</f>
        <v>0.91357591450883679</v>
      </c>
      <c r="M21" s="149">
        <f t="shared" si="1"/>
        <v>5.474053830338247E-2</v>
      </c>
      <c r="N21" s="150">
        <f t="shared" si="2"/>
        <v>0.76190476190476186</v>
      </c>
      <c r="O21" s="184">
        <v>91649715</v>
      </c>
      <c r="P21" s="152">
        <v>0.88639999999999997</v>
      </c>
      <c r="Q21" s="153">
        <v>0.74350000000000005</v>
      </c>
      <c r="R21" s="153">
        <v>0.97319999999999995</v>
      </c>
      <c r="S21" s="153">
        <v>1.1003000000000001</v>
      </c>
      <c r="T21" s="154">
        <v>0.87360000000000004</v>
      </c>
      <c r="U21" s="203">
        <v>0.73939999999999995</v>
      </c>
      <c r="V21" s="203">
        <v>0.95889999999999997</v>
      </c>
      <c r="W21" s="203">
        <v>1.0704</v>
      </c>
      <c r="X21" s="155">
        <v>0.84260000000000002</v>
      </c>
      <c r="Y21" s="155">
        <v>0.68689999999999996</v>
      </c>
      <c r="Z21" s="155">
        <v>0.92720000000000002</v>
      </c>
      <c r="AA21" s="155">
        <v>1.0660000000000001</v>
      </c>
      <c r="AB21" s="156">
        <f t="shared" si="3"/>
        <v>0.88639999999999997</v>
      </c>
      <c r="AC21" s="157">
        <f t="shared" si="4"/>
        <v>0.84260000000000002</v>
      </c>
      <c r="AD21" s="157">
        <f t="shared" si="5"/>
        <v>0.87360000000000004</v>
      </c>
      <c r="AE21" s="158">
        <f t="shared" si="6"/>
        <v>0.83043249097472938</v>
      </c>
      <c r="AF21" s="159">
        <f t="shared" si="7"/>
        <v>0.74350000000000005</v>
      </c>
      <c r="AG21" s="160">
        <f t="shared" si="8"/>
        <v>0.68689999999999996</v>
      </c>
      <c r="AH21" s="160">
        <f t="shared" si="9"/>
        <v>0.73939999999999995</v>
      </c>
      <c r="AI21" s="158">
        <f t="shared" si="10"/>
        <v>0.68311211835911223</v>
      </c>
      <c r="AJ21" s="159">
        <f t="shared" si="11"/>
        <v>0.97319999999999995</v>
      </c>
      <c r="AK21" s="160">
        <f t="shared" si="12"/>
        <v>0.92720000000000002</v>
      </c>
      <c r="AL21" s="160">
        <f t="shared" si="13"/>
        <v>0.95889999999999997</v>
      </c>
      <c r="AM21" s="158">
        <f t="shared" si="14"/>
        <v>0.91357591450883679</v>
      </c>
      <c r="AN21" s="159">
        <f t="shared" si="15"/>
        <v>1.1003000000000001</v>
      </c>
      <c r="AO21" s="160">
        <f t="shared" si="16"/>
        <v>1.0660000000000001</v>
      </c>
      <c r="AP21" s="160">
        <f t="shared" si="17"/>
        <v>1.0704</v>
      </c>
      <c r="AQ21" s="158">
        <f t="shared" si="18"/>
        <v>1.037032082159411</v>
      </c>
      <c r="AR21" s="174" t="s">
        <v>109</v>
      </c>
      <c r="AS21" s="174" t="s">
        <v>110</v>
      </c>
    </row>
    <row r="22" spans="1:46" s="180" customFormat="1" ht="13.65" customHeight="1" x14ac:dyDescent="0.25">
      <c r="A22" s="137">
        <v>17</v>
      </c>
      <c r="B22" s="208" t="s">
        <v>76</v>
      </c>
      <c r="C22" s="222" t="s">
        <v>25</v>
      </c>
      <c r="D22" s="171" t="s">
        <v>159</v>
      </c>
      <c r="E22" s="172">
        <v>11172</v>
      </c>
      <c r="F22" s="169" t="s">
        <v>77</v>
      </c>
      <c r="G22" s="181" t="s">
        <v>179</v>
      </c>
      <c r="H22" s="185" t="s">
        <v>110</v>
      </c>
      <c r="I22" s="205" t="s">
        <v>110</v>
      </c>
      <c r="J22" s="146" t="str">
        <f t="shared" si="0"/>
        <v>18:10</v>
      </c>
      <c r="K22" s="147">
        <v>0.80466435185185192</v>
      </c>
      <c r="L22" s="176">
        <f>IF($E$3="lite",IF(AND(H22="nei",I22="ja"),AF22,IF(AND(H22="nei",I22="nei"),AG22,IF(AND(H22="ja",I22="ja"),AH22,AI22))), IF($E$3="middels",IF(AND(H22="nei",I22="ja"),AJ22,IF(AND(H22="nei",I22="nei"),AK22,IF(AND(H22="ja",I22="ja"),AL22,AM22))), IF($E$3="mye",IF(AND(H22="nei",I22="ja"),AN22,IF(AND(H22="nei",I22="nei"),AO22,IF(AND(H22="ja",I22="ja"),AP22,AQ22))))))</f>
        <v>1.1535</v>
      </c>
      <c r="M22" s="149">
        <f t="shared" si="1"/>
        <v>5.5044913194444427E-2</v>
      </c>
      <c r="N22" s="150">
        <f t="shared" si="2"/>
        <v>0.80952380952380953</v>
      </c>
      <c r="O22" s="184">
        <v>90518559</v>
      </c>
      <c r="P22" s="226">
        <v>1.0947</v>
      </c>
      <c r="Q22" s="207">
        <v>0.93620000000000003</v>
      </c>
      <c r="R22" s="207">
        <v>1.2012</v>
      </c>
      <c r="S22" s="207">
        <v>1.3443000000000001</v>
      </c>
      <c r="T22" s="228">
        <v>1.0442</v>
      </c>
      <c r="U22" s="230">
        <v>0.87670000000000003</v>
      </c>
      <c r="V22" s="230">
        <v>1.1535</v>
      </c>
      <c r="W22" s="230">
        <v>1.3089</v>
      </c>
      <c r="X22" s="231">
        <v>1.0442</v>
      </c>
      <c r="Y22" s="231">
        <v>0.87670000000000003</v>
      </c>
      <c r="Z22" s="231">
        <v>1.1535</v>
      </c>
      <c r="AA22" s="231">
        <v>1.3089</v>
      </c>
      <c r="AB22" s="156">
        <f t="shared" si="3"/>
        <v>1.0947</v>
      </c>
      <c r="AC22" s="157">
        <f t="shared" si="4"/>
        <v>1.0442</v>
      </c>
      <c r="AD22" s="157">
        <f t="shared" si="5"/>
        <v>1.0442</v>
      </c>
      <c r="AE22" s="158">
        <f t="shared" si="6"/>
        <v>0.9960296336895953</v>
      </c>
      <c r="AF22" s="159">
        <f t="shared" si="7"/>
        <v>0.93620000000000003</v>
      </c>
      <c r="AG22" s="160">
        <f t="shared" si="8"/>
        <v>0.87670000000000003</v>
      </c>
      <c r="AH22" s="160">
        <f t="shared" si="9"/>
        <v>0.87670000000000003</v>
      </c>
      <c r="AI22" s="158">
        <f t="shared" si="10"/>
        <v>0.82098151036103406</v>
      </c>
      <c r="AJ22" s="159">
        <f t="shared" si="11"/>
        <v>1.2012</v>
      </c>
      <c r="AK22" s="160">
        <f t="shared" si="12"/>
        <v>1.1535</v>
      </c>
      <c r="AL22" s="160">
        <f t="shared" si="13"/>
        <v>1.1535</v>
      </c>
      <c r="AM22" s="158">
        <f t="shared" si="14"/>
        <v>1.1076941808191807</v>
      </c>
      <c r="AN22" s="159">
        <f t="shared" si="15"/>
        <v>1.3443000000000001</v>
      </c>
      <c r="AO22" s="160">
        <f t="shared" si="16"/>
        <v>1.3089</v>
      </c>
      <c r="AP22" s="160">
        <f t="shared" si="17"/>
        <v>1.3089</v>
      </c>
      <c r="AQ22" s="158">
        <f t="shared" si="18"/>
        <v>1.2744322026333406</v>
      </c>
      <c r="AR22" s="174" t="s">
        <v>110</v>
      </c>
      <c r="AS22" s="174" t="s">
        <v>110</v>
      </c>
    </row>
    <row r="23" spans="1:46" s="180" customFormat="1" ht="13.65" customHeight="1" x14ac:dyDescent="0.25">
      <c r="A23" s="137">
        <v>18</v>
      </c>
      <c r="B23" s="232" t="s">
        <v>40</v>
      </c>
      <c r="C23" s="233" t="s">
        <v>25</v>
      </c>
      <c r="D23" s="234" t="s">
        <v>159</v>
      </c>
      <c r="E23" s="233">
        <v>14118</v>
      </c>
      <c r="F23" s="232" t="s">
        <v>41</v>
      </c>
      <c r="G23" s="235" t="s">
        <v>180</v>
      </c>
      <c r="H23" s="236" t="s">
        <v>109</v>
      </c>
      <c r="I23" s="237" t="s">
        <v>110</v>
      </c>
      <c r="J23" s="146" t="str">
        <f t="shared" si="0"/>
        <v>18:10</v>
      </c>
      <c r="K23" s="206">
        <v>0.8071180555555556</v>
      </c>
      <c r="L23" s="238">
        <f>IF($E$3="lite",IF(AND(H23="nei",I23="ja"),AF23,IF(AND(H23="nei",I23="nei"),AG23,IF(AND(H23="ja",I23="ja"),AH23,AI23))), IF($E$3="middels",IF(AND(H23="nei",I23="ja"),AJ23,IF(AND(H23="nei",I23="nei"),AK23,IF(AND(H23="ja",I23="ja"),AL23,AM23))), IF($E$3="mye",IF(AND(H23="nei",I23="ja"),AN23,IF(AND(H23="nei",I23="nei"),AO23,IF(AND(H23="ja",I23="ja"),AP23,AQ23))))))</f>
        <v>1.1070880331753552</v>
      </c>
      <c r="M23" s="239">
        <f t="shared" si="1"/>
        <v>5.5546604442305102E-2</v>
      </c>
      <c r="N23" s="177">
        <f t="shared" si="2"/>
        <v>0.8571428571428571</v>
      </c>
      <c r="O23" s="240">
        <v>90691690</v>
      </c>
      <c r="P23" s="241">
        <v>1.0794999999999999</v>
      </c>
      <c r="Q23" s="242">
        <v>0.93049999999999999</v>
      </c>
      <c r="R23" s="242">
        <v>1.1816</v>
      </c>
      <c r="S23" s="242">
        <v>1.3103</v>
      </c>
      <c r="T23" s="243">
        <v>1.0597000000000001</v>
      </c>
      <c r="U23" s="243">
        <v>0.92359999999999998</v>
      </c>
      <c r="V23" s="243">
        <v>1.1598999999999999</v>
      </c>
      <c r="W23" s="243">
        <v>1.2724</v>
      </c>
      <c r="X23" s="244">
        <v>1.0217000000000001</v>
      </c>
      <c r="Y23" s="244">
        <v>0.85560000000000003</v>
      </c>
      <c r="Z23" s="244">
        <v>1.1277999999999999</v>
      </c>
      <c r="AA23" s="244">
        <v>1.2814000000000001</v>
      </c>
      <c r="AB23" s="156">
        <f t="shared" si="3"/>
        <v>1.0794999999999999</v>
      </c>
      <c r="AC23" s="157">
        <f t="shared" si="4"/>
        <v>1.0217000000000001</v>
      </c>
      <c r="AD23" s="157">
        <f t="shared" si="5"/>
        <v>1.0597000000000001</v>
      </c>
      <c r="AE23" s="158">
        <f t="shared" si="6"/>
        <v>1.0029601574803153</v>
      </c>
      <c r="AF23" s="159">
        <f t="shared" si="7"/>
        <v>0.93049999999999999</v>
      </c>
      <c r="AG23" s="160">
        <f t="shared" si="8"/>
        <v>0.85560000000000003</v>
      </c>
      <c r="AH23" s="160">
        <f t="shared" si="9"/>
        <v>0.92359999999999998</v>
      </c>
      <c r="AI23" s="158">
        <f t="shared" si="10"/>
        <v>0.84925541106931757</v>
      </c>
      <c r="AJ23" s="159">
        <f t="shared" si="11"/>
        <v>1.1816</v>
      </c>
      <c r="AK23" s="160">
        <f t="shared" si="12"/>
        <v>1.1277999999999999</v>
      </c>
      <c r="AL23" s="160">
        <f t="shared" si="13"/>
        <v>1.1598999999999999</v>
      </c>
      <c r="AM23" s="158">
        <f t="shared" si="14"/>
        <v>1.1070880331753552</v>
      </c>
      <c r="AN23" s="159">
        <f t="shared" si="15"/>
        <v>1.3103</v>
      </c>
      <c r="AO23" s="160">
        <f t="shared" si="16"/>
        <v>1.2814000000000001</v>
      </c>
      <c r="AP23" s="160">
        <f t="shared" si="17"/>
        <v>1.2724</v>
      </c>
      <c r="AQ23" s="158">
        <f t="shared" si="18"/>
        <v>1.2443359230710525</v>
      </c>
      <c r="AR23" s="236" t="s">
        <v>109</v>
      </c>
      <c r="AS23" s="236" t="s">
        <v>110</v>
      </c>
    </row>
    <row r="24" spans="1:46" s="180" customFormat="1" ht="13.65" customHeight="1" x14ac:dyDescent="0.25">
      <c r="A24" s="137">
        <v>19</v>
      </c>
      <c r="B24" s="208" t="s">
        <v>58</v>
      </c>
      <c r="C24" s="170" t="s">
        <v>30</v>
      </c>
      <c r="D24" s="171" t="s">
        <v>159</v>
      </c>
      <c r="E24" s="172">
        <v>11722</v>
      </c>
      <c r="F24" s="169" t="s">
        <v>59</v>
      </c>
      <c r="G24" s="181" t="s">
        <v>181</v>
      </c>
      <c r="H24" s="185" t="s">
        <v>109</v>
      </c>
      <c r="I24" s="205" t="s">
        <v>110</v>
      </c>
      <c r="J24" s="146" t="str">
        <f t="shared" si="0"/>
        <v>18:00</v>
      </c>
      <c r="K24" s="147">
        <v>0.8065972222222223</v>
      </c>
      <c r="L24" s="176">
        <f>IF($E$3="lite",IF(AND(H24="nei",I24="ja"),AF24,IF(AND(H24="nei",I24="nei"),AG24,IF(AND(H24="ja",I24="ja"),AH24,AI24))), IF($E$3="middels",IF(AND(H24="nei",I24="ja"),AJ24,IF(AND(H24="nei",I24="nei"),AK24,IF(AND(H24="ja",I24="ja"),AL24,AM24))), IF($E$3="mye",IF(AND(H24="nei",I24="ja"),AN24,IF(AND(H24="nei",I24="nei"),AO24,IF(AND(H24="ja",I24="ja"),AP24,AQ24))))))</f>
        <v>0.98238635402652319</v>
      </c>
      <c r="M24" s="149">
        <f t="shared" si="1"/>
        <v>5.5600338786917877E-2</v>
      </c>
      <c r="N24" s="177">
        <f t="shared" si="2"/>
        <v>0.90476190476190477</v>
      </c>
      <c r="O24" s="184">
        <v>91357690</v>
      </c>
      <c r="P24" s="226">
        <v>0.9466</v>
      </c>
      <c r="Q24" s="207">
        <v>0.81169999999999998</v>
      </c>
      <c r="R24" s="207">
        <v>1.0406</v>
      </c>
      <c r="S24" s="207">
        <v>1.1453</v>
      </c>
      <c r="T24" s="154">
        <v>0.93730000000000002</v>
      </c>
      <c r="U24" s="189">
        <v>0.80910000000000004</v>
      </c>
      <c r="V24" s="189">
        <v>1.0301</v>
      </c>
      <c r="W24" s="189">
        <v>1.1262000000000001</v>
      </c>
      <c r="X24" s="190">
        <v>0.89829999999999999</v>
      </c>
      <c r="Y24" s="190">
        <v>0.7429</v>
      </c>
      <c r="Z24" s="190">
        <v>0.99239999999999995</v>
      </c>
      <c r="AA24" s="190">
        <v>1.1214</v>
      </c>
      <c r="AB24" s="156">
        <f t="shared" si="3"/>
        <v>0.9466</v>
      </c>
      <c r="AC24" s="157">
        <f t="shared" si="4"/>
        <v>0.89829999999999999</v>
      </c>
      <c r="AD24" s="157">
        <f t="shared" si="5"/>
        <v>0.93730000000000002</v>
      </c>
      <c r="AE24" s="158">
        <f t="shared" si="6"/>
        <v>0.88947452989647169</v>
      </c>
      <c r="AF24" s="159">
        <f t="shared" si="7"/>
        <v>0.81169999999999998</v>
      </c>
      <c r="AG24" s="160">
        <f t="shared" si="8"/>
        <v>0.7429</v>
      </c>
      <c r="AH24" s="160">
        <f t="shared" si="9"/>
        <v>0.80910000000000004</v>
      </c>
      <c r="AI24" s="158">
        <f t="shared" si="10"/>
        <v>0.74052037698657147</v>
      </c>
      <c r="AJ24" s="159">
        <f t="shared" si="11"/>
        <v>1.0406</v>
      </c>
      <c r="AK24" s="160">
        <f t="shared" si="12"/>
        <v>0.99239999999999995</v>
      </c>
      <c r="AL24" s="160">
        <f t="shared" si="13"/>
        <v>1.0301</v>
      </c>
      <c r="AM24" s="158">
        <f t="shared" si="14"/>
        <v>0.98238635402652319</v>
      </c>
      <c r="AN24" s="159">
        <f t="shared" si="15"/>
        <v>1.1453</v>
      </c>
      <c r="AO24" s="160">
        <f t="shared" si="16"/>
        <v>1.1214</v>
      </c>
      <c r="AP24" s="160">
        <f t="shared" si="17"/>
        <v>1.1262000000000001</v>
      </c>
      <c r="AQ24" s="158">
        <f t="shared" si="18"/>
        <v>1.1026985767921069</v>
      </c>
      <c r="AR24" s="174" t="s">
        <v>110</v>
      </c>
      <c r="AS24" s="174" t="s">
        <v>110</v>
      </c>
    </row>
    <row r="25" spans="1:46" s="136" customFormat="1" ht="12.75" customHeight="1" x14ac:dyDescent="0.25">
      <c r="A25" s="137">
        <v>20</v>
      </c>
      <c r="B25" s="221" t="s">
        <v>54</v>
      </c>
      <c r="C25" s="222" t="s">
        <v>25</v>
      </c>
      <c r="D25" s="223" t="s">
        <v>159</v>
      </c>
      <c r="E25" s="222">
        <v>3567</v>
      </c>
      <c r="F25" s="245" t="s">
        <v>55</v>
      </c>
      <c r="G25" s="195" t="s">
        <v>182</v>
      </c>
      <c r="H25" s="202" t="s">
        <v>109</v>
      </c>
      <c r="I25" s="224" t="s">
        <v>110</v>
      </c>
      <c r="J25" s="146" t="str">
        <f t="shared" si="0"/>
        <v>18:00</v>
      </c>
      <c r="K25" s="246">
        <v>0.80752314814814818</v>
      </c>
      <c r="L25" s="176">
        <f>IF($E$3="lite",IF(AND(H25="nei",I25="ja"),AF25,IF(AND(H25="nei",I25="nei"),AG25,IF(AND(H25="ja",I25="ja"),AH25,AI25))), IF($E$3="middels",IF(AND(H25="nei",I25="ja"),AJ25,IF(AND(H25="nei",I25="nei"),AK25,IF(AND(H25="ja",I25="ja"),AL25,AM25))), IF($E$3="mye",IF(AND(H25="nei",I25="ja"),AN25,IF(AND(H25="nei",I25="nei"),AO25,IF(AND(H25="ja",I25="ja"),AP25,AQ25))))))</f>
        <v>0.98779847136222898</v>
      </c>
      <c r="M25" s="149">
        <f t="shared" si="1"/>
        <v>5.6821277808683811E-2</v>
      </c>
      <c r="N25" s="177">
        <f t="shared" si="2"/>
        <v>0.95238095238095233</v>
      </c>
      <c r="O25" s="212">
        <v>92468063</v>
      </c>
      <c r="P25" s="247">
        <v>0.94279999999999997</v>
      </c>
      <c r="Q25" s="214">
        <v>0.81330000000000002</v>
      </c>
      <c r="R25" s="214">
        <v>1.0336000000000001</v>
      </c>
      <c r="S25" s="214">
        <v>1.1453</v>
      </c>
      <c r="T25" s="215">
        <v>0.9254</v>
      </c>
      <c r="U25" s="215">
        <v>0.81010000000000004</v>
      </c>
      <c r="V25" s="215">
        <v>1.0149999999999999</v>
      </c>
      <c r="W25" s="215">
        <v>1.1096999999999999</v>
      </c>
      <c r="X25" s="216">
        <v>0.91549999999999998</v>
      </c>
      <c r="Y25" s="216">
        <v>0.77839999999999998</v>
      </c>
      <c r="Z25" s="216">
        <v>1.0059</v>
      </c>
      <c r="AA25" s="216">
        <v>1.1243000000000001</v>
      </c>
      <c r="AB25" s="156">
        <f t="shared" si="3"/>
        <v>0.94279999999999997</v>
      </c>
      <c r="AC25" s="157">
        <f t="shared" si="4"/>
        <v>0.91549999999999998</v>
      </c>
      <c r="AD25" s="157">
        <f t="shared" si="5"/>
        <v>0.9254</v>
      </c>
      <c r="AE25" s="158">
        <f t="shared" si="6"/>
        <v>0.89860383962664414</v>
      </c>
      <c r="AF25" s="159">
        <f t="shared" si="7"/>
        <v>0.81330000000000002</v>
      </c>
      <c r="AG25" s="160">
        <f t="shared" si="8"/>
        <v>0.77839999999999998</v>
      </c>
      <c r="AH25" s="160">
        <f t="shared" si="9"/>
        <v>0.81010000000000004</v>
      </c>
      <c r="AI25" s="158">
        <f t="shared" si="10"/>
        <v>0.77533731710316001</v>
      </c>
      <c r="AJ25" s="159">
        <f t="shared" si="11"/>
        <v>1.0336000000000001</v>
      </c>
      <c r="AK25" s="160">
        <f t="shared" si="12"/>
        <v>1.0059</v>
      </c>
      <c r="AL25" s="160">
        <f t="shared" si="13"/>
        <v>1.0149999999999999</v>
      </c>
      <c r="AM25" s="158">
        <f t="shared" si="14"/>
        <v>0.98779847136222898</v>
      </c>
      <c r="AN25" s="159">
        <f t="shared" si="15"/>
        <v>1.1453</v>
      </c>
      <c r="AO25" s="160">
        <f t="shared" si="16"/>
        <v>1.1243000000000001</v>
      </c>
      <c r="AP25" s="160">
        <f t="shared" si="17"/>
        <v>1.1096999999999999</v>
      </c>
      <c r="AQ25" s="158">
        <f t="shared" si="18"/>
        <v>1.0893527547367503</v>
      </c>
      <c r="AR25" s="202" t="s">
        <v>109</v>
      </c>
      <c r="AS25" s="202" t="s">
        <v>110</v>
      </c>
    </row>
    <row r="26" spans="1:46" s="136" customFormat="1" ht="12.6" customHeight="1" x14ac:dyDescent="0.25">
      <c r="A26" s="137">
        <v>21</v>
      </c>
      <c r="B26" s="191" t="s">
        <v>62</v>
      </c>
      <c r="C26" s="192" t="s">
        <v>25</v>
      </c>
      <c r="D26" s="193" t="s">
        <v>159</v>
      </c>
      <c r="E26" s="194">
        <v>15953</v>
      </c>
      <c r="F26" s="221" t="s">
        <v>183</v>
      </c>
      <c r="G26" s="192" t="s">
        <v>184</v>
      </c>
      <c r="H26" s="196" t="s">
        <v>109</v>
      </c>
      <c r="I26" s="248" t="s">
        <v>110</v>
      </c>
      <c r="J26" s="146" t="str">
        <f t="shared" si="0"/>
        <v>18:00</v>
      </c>
      <c r="K26" s="147" t="s">
        <v>185</v>
      </c>
      <c r="L26" s="148">
        <f>IF($E$3="lite",IF(AND(H26="nei",I26="ja"),AF26,IF(AND(H26="nei",I26="nei"),AG26,IF(AND(H26="ja",I26="ja"),AH26,AI26))), IF($E$3="middels",IF(AND(H26="nei",I26="ja"),AJ26,IF(AND(H26="nei",I26="nei"),AK26,IF(AND(H26="ja",I26="ja"),AL26,AM26))), IF($E$3="mye",IF(AND(H26="nei",I26="ja"),AN26,IF(AND(H26="nei",I26="nei"),AO26,IF(AND(H26="ja",I26="ja"),AP26,AQ26))))))</f>
        <v>0.94979999999999998</v>
      </c>
      <c r="M26" s="149" t="e">
        <f t="shared" si="1"/>
        <v>#VALUE!</v>
      </c>
      <c r="N26" s="150">
        <f t="shared" si="2"/>
        <v>1.5</v>
      </c>
      <c r="O26" s="198">
        <v>93087082</v>
      </c>
      <c r="P26" s="152">
        <v>0.88460000000000005</v>
      </c>
      <c r="Q26" s="153">
        <v>0.72740000000000005</v>
      </c>
      <c r="R26" s="153">
        <v>0.97719999999999996</v>
      </c>
      <c r="S26" s="153">
        <v>1.1132</v>
      </c>
      <c r="T26" s="154">
        <v>0.85970000000000002</v>
      </c>
      <c r="U26" s="203">
        <v>0.71330000000000005</v>
      </c>
      <c r="V26" s="203">
        <v>0.94979999999999998</v>
      </c>
      <c r="W26" s="203">
        <v>1.0714999999999999</v>
      </c>
      <c r="X26" s="155">
        <v>0.88460000000000005</v>
      </c>
      <c r="Y26" s="155">
        <v>0.72740000000000005</v>
      </c>
      <c r="Z26" s="155">
        <v>0.97719999999999996</v>
      </c>
      <c r="AA26" s="155">
        <v>1.1132</v>
      </c>
      <c r="AB26" s="156">
        <f t="shared" si="3"/>
        <v>0.88460000000000005</v>
      </c>
      <c r="AC26" s="157">
        <f t="shared" si="4"/>
        <v>0.88460000000000005</v>
      </c>
      <c r="AD26" s="157">
        <f t="shared" si="5"/>
        <v>0.85970000000000002</v>
      </c>
      <c r="AE26" s="158">
        <f t="shared" si="6"/>
        <v>0.85970000000000002</v>
      </c>
      <c r="AF26" s="159">
        <f t="shared" si="7"/>
        <v>0.72740000000000005</v>
      </c>
      <c r="AG26" s="160">
        <f t="shared" si="8"/>
        <v>0.72740000000000005</v>
      </c>
      <c r="AH26" s="160">
        <f t="shared" si="9"/>
        <v>0.71330000000000005</v>
      </c>
      <c r="AI26" s="158">
        <f t="shared" si="10"/>
        <v>0.71330000000000005</v>
      </c>
      <c r="AJ26" s="159">
        <f t="shared" si="11"/>
        <v>0.97719999999999996</v>
      </c>
      <c r="AK26" s="160">
        <f t="shared" si="12"/>
        <v>0.97719999999999996</v>
      </c>
      <c r="AL26" s="160">
        <f t="shared" si="13"/>
        <v>0.94979999999999998</v>
      </c>
      <c r="AM26" s="158">
        <f t="shared" si="14"/>
        <v>0.94979999999999998</v>
      </c>
      <c r="AN26" s="159">
        <f t="shared" si="15"/>
        <v>1.1132</v>
      </c>
      <c r="AO26" s="160">
        <f t="shared" si="16"/>
        <v>1.1132</v>
      </c>
      <c r="AP26" s="160">
        <f t="shared" si="17"/>
        <v>1.0714999999999999</v>
      </c>
      <c r="AQ26" s="158">
        <f t="shared" si="18"/>
        <v>1.0714999999999999</v>
      </c>
      <c r="AR26" s="202" t="s">
        <v>109</v>
      </c>
      <c r="AS26" s="202" t="s">
        <v>110</v>
      </c>
    </row>
    <row r="27" spans="1:46" s="66" customFormat="1" ht="12.75" customHeight="1" x14ac:dyDescent="0.25">
      <c r="A27" s="67"/>
      <c r="B27" s="74"/>
      <c r="C27" s="67"/>
      <c r="E27" s="249"/>
      <c r="F27" s="74"/>
      <c r="G27" s="74"/>
      <c r="J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T27" s="67"/>
    </row>
    <row r="28" spans="1:46" s="66" customFormat="1" ht="12.75" customHeight="1" x14ac:dyDescent="0.25">
      <c r="A28" s="67"/>
      <c r="B28" s="74"/>
      <c r="C28" s="67"/>
      <c r="E28" s="249"/>
      <c r="F28" s="74"/>
      <c r="G28" s="74"/>
      <c r="J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T28" s="67"/>
    </row>
    <row r="29" spans="1:46" s="66" customFormat="1" ht="12.75" customHeight="1" x14ac:dyDescent="0.25">
      <c r="A29" s="67"/>
      <c r="B29" s="74"/>
      <c r="C29" s="67"/>
      <c r="E29" s="249"/>
      <c r="F29" s="74"/>
      <c r="G29" s="74"/>
      <c r="J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T29" s="67"/>
    </row>
    <row r="30" spans="1:46" s="66" customFormat="1" ht="12.75" customHeight="1" x14ac:dyDescent="0.25">
      <c r="A30" s="67"/>
      <c r="B30" s="74"/>
      <c r="C30" s="67"/>
      <c r="E30" s="249"/>
      <c r="F30" s="74"/>
      <c r="G30" s="74"/>
      <c r="J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T30" s="67"/>
    </row>
    <row r="31" spans="1:46" s="66" customFormat="1" ht="12.75" customHeight="1" x14ac:dyDescent="0.25">
      <c r="A31" s="67"/>
      <c r="B31" s="74"/>
      <c r="C31" s="67"/>
      <c r="E31" s="249"/>
      <c r="F31" s="74"/>
      <c r="G31" s="74"/>
      <c r="J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T31" s="67"/>
    </row>
    <row r="32" spans="1:46" s="66" customFormat="1" ht="12.75" customHeight="1" x14ac:dyDescent="0.25">
      <c r="A32" s="67"/>
      <c r="B32" s="74"/>
      <c r="C32" s="67"/>
      <c r="E32" s="249"/>
      <c r="F32" s="74"/>
      <c r="G32" s="74"/>
      <c r="J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T32" s="67"/>
    </row>
    <row r="33" spans="1:46" s="66" customFormat="1" ht="12.75" customHeight="1" x14ac:dyDescent="0.25">
      <c r="A33" s="67"/>
      <c r="B33" s="74"/>
      <c r="C33" s="67"/>
      <c r="E33" s="249"/>
      <c r="F33" s="74"/>
      <c r="G33" s="74"/>
      <c r="J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T33" s="67"/>
    </row>
    <row r="34" spans="1:46" s="66" customFormat="1" ht="12.75" customHeight="1" x14ac:dyDescent="0.25">
      <c r="A34" s="67"/>
      <c r="B34" s="74"/>
      <c r="C34" s="67"/>
      <c r="E34" s="249"/>
      <c r="F34" s="74"/>
      <c r="G34" s="74"/>
      <c r="J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T34" s="67"/>
    </row>
    <row r="35" spans="1:46" s="66" customFormat="1" ht="12.75" customHeight="1" x14ac:dyDescent="0.25">
      <c r="A35" s="67"/>
      <c r="B35" s="74"/>
      <c r="C35" s="67"/>
      <c r="E35" s="249"/>
      <c r="F35" s="74"/>
      <c r="G35" s="74"/>
      <c r="J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T35" s="67"/>
    </row>
    <row r="36" spans="1:46" s="66" customFormat="1" ht="12.75" customHeight="1" x14ac:dyDescent="0.25">
      <c r="A36" s="67"/>
      <c r="B36" s="74"/>
      <c r="C36" s="67"/>
      <c r="E36" s="249"/>
      <c r="F36" s="74"/>
      <c r="G36" s="74"/>
      <c r="J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T36" s="67"/>
    </row>
    <row r="37" spans="1:46" s="66" customFormat="1" ht="12.75" customHeight="1" x14ac:dyDescent="0.25">
      <c r="A37" s="67"/>
      <c r="B37" s="74"/>
      <c r="C37" s="67"/>
      <c r="E37" s="249"/>
      <c r="F37" s="74"/>
      <c r="G37" s="74"/>
      <c r="J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T37" s="67"/>
    </row>
    <row r="38" spans="1:46" s="66" customFormat="1" ht="12.75" customHeight="1" x14ac:dyDescent="0.25">
      <c r="A38" s="67"/>
      <c r="B38" s="74"/>
      <c r="C38" s="67"/>
      <c r="E38" s="67"/>
      <c r="F38" s="74"/>
      <c r="G38" s="74"/>
      <c r="J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T38" s="67"/>
    </row>
    <row r="39" spans="1:46" s="66" customFormat="1" ht="12.75" customHeight="1" x14ac:dyDescent="0.25">
      <c r="A39" s="67"/>
      <c r="B39" s="74"/>
      <c r="C39" s="67"/>
      <c r="E39" s="67"/>
      <c r="F39" s="74"/>
      <c r="G39" s="74"/>
      <c r="J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T39" s="67"/>
    </row>
    <row r="40" spans="1:46" s="66" customFormat="1" ht="12.75" customHeight="1" x14ac:dyDescent="0.25">
      <c r="A40" s="67"/>
      <c r="B40" s="74"/>
      <c r="C40" s="67"/>
      <c r="E40" s="67"/>
      <c r="F40" s="74"/>
      <c r="G40" s="74"/>
      <c r="J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T40" s="67"/>
    </row>
    <row r="41" spans="1:46" s="66" customFormat="1" ht="12.75" customHeight="1" x14ac:dyDescent="0.25">
      <c r="A41" s="67"/>
      <c r="B41" s="74"/>
      <c r="C41" s="67"/>
      <c r="E41" s="67"/>
      <c r="F41" s="74"/>
      <c r="G41" s="74"/>
      <c r="J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T41" s="67"/>
    </row>
    <row r="42" spans="1:46" s="66" customFormat="1" ht="12.75" customHeight="1" x14ac:dyDescent="0.25">
      <c r="A42" s="67"/>
      <c r="B42" s="74"/>
      <c r="C42" s="67"/>
      <c r="E42" s="67"/>
      <c r="F42" s="74"/>
      <c r="G42" s="74"/>
      <c r="J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T42" s="67"/>
    </row>
    <row r="43" spans="1:46" s="66" customFormat="1" ht="12.75" customHeight="1" x14ac:dyDescent="0.25">
      <c r="A43" s="67"/>
      <c r="B43" s="74"/>
      <c r="C43" s="67"/>
      <c r="E43" s="67"/>
      <c r="F43" s="74"/>
      <c r="G43" s="74"/>
      <c r="J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T43" s="67"/>
    </row>
    <row r="44" spans="1:46" s="66" customFormat="1" ht="12.75" customHeight="1" x14ac:dyDescent="0.25">
      <c r="A44" s="67"/>
      <c r="B44" s="74"/>
      <c r="C44" s="67"/>
      <c r="E44" s="67"/>
      <c r="F44" s="74"/>
      <c r="G44" s="74"/>
      <c r="J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T44" s="67"/>
    </row>
    <row r="45" spans="1:46" s="66" customFormat="1" ht="12.75" customHeight="1" x14ac:dyDescent="0.25">
      <c r="A45" s="67"/>
      <c r="B45" s="74"/>
      <c r="C45" s="67"/>
      <c r="E45" s="67"/>
      <c r="F45" s="74"/>
      <c r="G45" s="74"/>
      <c r="J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T45" s="67"/>
    </row>
    <row r="46" spans="1:46" s="66" customFormat="1" ht="12.75" customHeight="1" x14ac:dyDescent="0.25">
      <c r="A46" s="67"/>
      <c r="B46" s="74"/>
      <c r="C46" s="67"/>
      <c r="E46" s="67"/>
      <c r="F46" s="74"/>
      <c r="G46" s="74"/>
      <c r="J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T46" s="67"/>
    </row>
    <row r="47" spans="1:46" s="66" customFormat="1" ht="12.75" customHeight="1" x14ac:dyDescent="0.25">
      <c r="A47" s="67"/>
      <c r="B47" s="74"/>
      <c r="C47" s="67"/>
      <c r="E47" s="67"/>
      <c r="F47" s="74"/>
      <c r="G47" s="74"/>
      <c r="J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T47" s="67"/>
    </row>
    <row r="48" spans="1:46" s="66" customFormat="1" ht="12.75" customHeight="1" x14ac:dyDescent="0.25">
      <c r="A48" s="67"/>
      <c r="B48" s="74"/>
      <c r="C48" s="67"/>
      <c r="E48" s="67"/>
      <c r="F48" s="74"/>
      <c r="G48" s="74"/>
      <c r="J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T48" s="67"/>
    </row>
    <row r="49" spans="1:46" s="66" customFormat="1" ht="12.75" customHeight="1" x14ac:dyDescent="0.25">
      <c r="A49" s="67"/>
      <c r="B49" s="74"/>
      <c r="C49" s="67"/>
      <c r="E49" s="67"/>
      <c r="F49" s="74"/>
      <c r="G49" s="74"/>
      <c r="J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T49" s="67"/>
    </row>
    <row r="50" spans="1:46" s="66" customFormat="1" ht="12.75" customHeight="1" x14ac:dyDescent="0.25">
      <c r="A50" s="67"/>
      <c r="B50" s="74"/>
      <c r="C50" s="67"/>
      <c r="E50" s="67"/>
      <c r="F50" s="74"/>
      <c r="G50" s="74"/>
      <c r="J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T50" s="67"/>
    </row>
    <row r="51" spans="1:46" s="66" customFormat="1" ht="12.75" customHeight="1" x14ac:dyDescent="0.25">
      <c r="A51" s="67"/>
      <c r="B51" s="74"/>
      <c r="C51" s="67"/>
      <c r="E51" s="67"/>
      <c r="F51" s="74"/>
      <c r="G51" s="74"/>
      <c r="J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T51" s="67"/>
    </row>
    <row r="52" spans="1:46" s="66" customFormat="1" ht="12.75" customHeight="1" x14ac:dyDescent="0.25">
      <c r="A52" s="67"/>
      <c r="B52" s="74"/>
      <c r="C52" s="67"/>
      <c r="E52" s="67"/>
      <c r="F52" s="74"/>
      <c r="G52" s="74"/>
      <c r="J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T52" s="67"/>
    </row>
    <row r="53" spans="1:46" s="66" customFormat="1" ht="12.75" customHeight="1" x14ac:dyDescent="0.25">
      <c r="A53" s="67"/>
      <c r="B53" s="74"/>
      <c r="C53" s="67"/>
      <c r="E53" s="67"/>
      <c r="F53" s="74"/>
      <c r="G53" s="74"/>
      <c r="J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T53" s="67"/>
    </row>
    <row r="54" spans="1:46" s="66" customFormat="1" ht="12.75" customHeight="1" x14ac:dyDescent="0.25">
      <c r="A54" s="67"/>
      <c r="B54" s="74"/>
      <c r="C54" s="67"/>
      <c r="E54" s="67"/>
      <c r="F54" s="74"/>
      <c r="G54" s="74"/>
      <c r="J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T54" s="67"/>
    </row>
    <row r="55" spans="1:46" s="66" customFormat="1" ht="12.75" customHeight="1" x14ac:dyDescent="0.25">
      <c r="A55" s="67"/>
      <c r="B55" s="74"/>
      <c r="C55" s="67"/>
      <c r="E55" s="67"/>
      <c r="F55" s="74"/>
      <c r="G55" s="74"/>
      <c r="J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T55" s="67"/>
    </row>
    <row r="56" spans="1:46" s="66" customFormat="1" ht="12.75" customHeight="1" x14ac:dyDescent="0.25">
      <c r="A56" s="67"/>
      <c r="B56" s="74"/>
      <c r="C56" s="67"/>
      <c r="E56" s="67"/>
      <c r="F56" s="74"/>
      <c r="G56" s="74"/>
      <c r="J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T56" s="67"/>
    </row>
    <row r="57" spans="1:46" s="66" customFormat="1" ht="12.75" customHeight="1" x14ac:dyDescent="0.25">
      <c r="A57" s="67"/>
      <c r="B57" s="74"/>
      <c r="C57" s="67"/>
      <c r="E57" s="67"/>
      <c r="F57" s="74"/>
      <c r="G57" s="74"/>
      <c r="J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T57" s="67"/>
    </row>
    <row r="58" spans="1:46" s="66" customFormat="1" ht="12.75" customHeight="1" x14ac:dyDescent="0.25">
      <c r="A58" s="67"/>
      <c r="B58" s="74"/>
      <c r="C58" s="67"/>
      <c r="E58" s="67"/>
      <c r="F58" s="74"/>
      <c r="G58" s="74"/>
      <c r="J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T58" s="67"/>
    </row>
    <row r="59" spans="1:46" s="66" customFormat="1" ht="12.75" customHeight="1" x14ac:dyDescent="0.25">
      <c r="A59" s="67"/>
      <c r="B59" s="74"/>
      <c r="C59" s="67"/>
      <c r="E59" s="67"/>
      <c r="F59" s="74"/>
      <c r="G59" s="74"/>
      <c r="J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T59" s="67"/>
    </row>
    <row r="60" spans="1:46" s="66" customFormat="1" ht="12.75" customHeight="1" x14ac:dyDescent="0.25">
      <c r="A60" s="67"/>
      <c r="B60" s="74"/>
      <c r="C60" s="67"/>
      <c r="E60" s="67"/>
      <c r="F60" s="74"/>
      <c r="G60" s="74"/>
      <c r="J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T60" s="67"/>
    </row>
    <row r="61" spans="1:46" s="66" customFormat="1" ht="12.75" customHeight="1" x14ac:dyDescent="0.25">
      <c r="A61" s="67"/>
      <c r="B61" s="74"/>
      <c r="C61" s="67"/>
      <c r="E61" s="67"/>
      <c r="F61" s="74"/>
      <c r="G61" s="74"/>
      <c r="J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T61" s="67"/>
    </row>
    <row r="62" spans="1:46" s="66" customFormat="1" ht="12.75" customHeight="1" x14ac:dyDescent="0.25">
      <c r="A62" s="67"/>
      <c r="B62" s="74"/>
      <c r="C62" s="67"/>
      <c r="E62" s="67"/>
      <c r="F62" s="74"/>
      <c r="G62" s="74"/>
      <c r="J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T62" s="67"/>
    </row>
    <row r="63" spans="1:46" s="66" customFormat="1" ht="12.75" customHeight="1" x14ac:dyDescent="0.25">
      <c r="A63" s="67"/>
      <c r="B63" s="74"/>
      <c r="C63" s="67"/>
      <c r="E63" s="67"/>
      <c r="F63" s="74"/>
      <c r="G63" s="74"/>
      <c r="J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T63" s="67"/>
    </row>
    <row r="64" spans="1:46" s="66" customFormat="1" ht="12.75" customHeight="1" x14ac:dyDescent="0.25">
      <c r="A64" s="67"/>
      <c r="B64" s="74"/>
      <c r="C64" s="67"/>
      <c r="E64" s="67"/>
      <c r="F64" s="74"/>
      <c r="G64" s="74"/>
      <c r="J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T64" s="67"/>
    </row>
    <row r="65" spans="1:46" s="66" customFormat="1" ht="12.75" customHeight="1" x14ac:dyDescent="0.25">
      <c r="A65" s="67"/>
      <c r="B65" s="74"/>
      <c r="C65" s="67"/>
      <c r="E65" s="67"/>
      <c r="F65" s="74"/>
      <c r="G65" s="74"/>
      <c r="J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T65" s="67"/>
    </row>
    <row r="66" spans="1:46" s="66" customFormat="1" ht="12.75" customHeight="1" x14ac:dyDescent="0.25">
      <c r="A66" s="67"/>
      <c r="B66" s="74"/>
      <c r="C66" s="67"/>
      <c r="E66" s="67"/>
      <c r="F66" s="74"/>
      <c r="G66" s="74"/>
      <c r="J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T66" s="67"/>
    </row>
    <row r="67" spans="1:46" s="66" customFormat="1" ht="12.75" customHeight="1" x14ac:dyDescent="0.25">
      <c r="A67" s="67"/>
      <c r="B67" s="74"/>
      <c r="C67" s="67"/>
      <c r="E67" s="67"/>
      <c r="F67" s="74"/>
      <c r="G67" s="74"/>
      <c r="J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T67" s="67"/>
    </row>
    <row r="68" spans="1:46" s="66" customFormat="1" ht="12.75" customHeight="1" x14ac:dyDescent="0.25">
      <c r="A68" s="67"/>
      <c r="B68" s="74"/>
      <c r="C68" s="67"/>
      <c r="E68" s="67"/>
      <c r="F68" s="74"/>
      <c r="G68" s="74"/>
      <c r="J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T68" s="67"/>
    </row>
    <row r="69" spans="1:46" s="66" customFormat="1" ht="12.75" customHeight="1" x14ac:dyDescent="0.25">
      <c r="A69" s="67"/>
      <c r="B69" s="74"/>
      <c r="C69" s="67"/>
      <c r="E69" s="67"/>
      <c r="F69" s="74"/>
      <c r="G69" s="74"/>
      <c r="J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T69" s="67"/>
    </row>
    <row r="70" spans="1:46" s="66" customFormat="1" ht="12.75" customHeight="1" x14ac:dyDescent="0.25">
      <c r="A70" s="67"/>
      <c r="B70" s="74"/>
      <c r="C70" s="67"/>
      <c r="E70" s="67"/>
      <c r="F70" s="74"/>
      <c r="G70" s="74"/>
      <c r="J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T70" s="67"/>
    </row>
    <row r="71" spans="1:46" s="66" customFormat="1" ht="12.75" customHeight="1" x14ac:dyDescent="0.25">
      <c r="A71" s="67"/>
      <c r="B71" s="74"/>
      <c r="C71" s="67"/>
      <c r="E71" s="67"/>
      <c r="F71" s="74"/>
      <c r="G71" s="74"/>
      <c r="J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T71" s="67"/>
    </row>
    <row r="72" spans="1:46" s="66" customFormat="1" ht="12.75" customHeight="1" x14ac:dyDescent="0.25">
      <c r="A72" s="67"/>
      <c r="B72" s="74"/>
      <c r="C72" s="67"/>
      <c r="E72" s="67"/>
      <c r="F72" s="74"/>
      <c r="G72" s="74"/>
      <c r="J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T72" s="67"/>
    </row>
    <row r="73" spans="1:46" s="66" customFormat="1" ht="12.75" customHeight="1" x14ac:dyDescent="0.25">
      <c r="A73" s="67"/>
      <c r="B73" s="74"/>
      <c r="C73" s="67"/>
      <c r="E73" s="67"/>
      <c r="F73" s="74"/>
      <c r="G73" s="74"/>
      <c r="J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T73" s="67"/>
    </row>
    <row r="74" spans="1:46" s="66" customFormat="1" ht="12.75" customHeight="1" x14ac:dyDescent="0.25">
      <c r="A74" s="67"/>
      <c r="B74" s="74"/>
      <c r="C74" s="67"/>
      <c r="E74" s="67"/>
      <c r="F74" s="74"/>
      <c r="G74" s="74"/>
      <c r="J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T74" s="67"/>
    </row>
    <row r="75" spans="1:46" s="66" customFormat="1" ht="12.75" customHeight="1" x14ac:dyDescent="0.25">
      <c r="A75" s="67"/>
      <c r="B75" s="74"/>
      <c r="C75" s="67"/>
      <c r="E75" s="67"/>
      <c r="F75" s="74"/>
      <c r="G75" s="74"/>
      <c r="J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T75" s="67"/>
    </row>
    <row r="76" spans="1:46" s="66" customFormat="1" ht="12.75" customHeight="1" x14ac:dyDescent="0.25">
      <c r="A76" s="67"/>
      <c r="B76" s="74"/>
      <c r="C76" s="67"/>
      <c r="E76" s="67"/>
      <c r="F76" s="74"/>
      <c r="G76" s="74"/>
      <c r="J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T76" s="67"/>
    </row>
    <row r="77" spans="1:46" s="66" customFormat="1" ht="12.75" customHeight="1" x14ac:dyDescent="0.25">
      <c r="A77" s="67"/>
      <c r="B77" s="74"/>
      <c r="C77" s="67"/>
      <c r="E77" s="67"/>
      <c r="F77" s="74"/>
      <c r="G77" s="74"/>
      <c r="J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T77" s="67"/>
    </row>
    <row r="78" spans="1:46" s="66" customFormat="1" ht="12.75" customHeight="1" x14ac:dyDescent="0.25">
      <c r="A78" s="67"/>
      <c r="B78" s="74"/>
      <c r="C78" s="67"/>
      <c r="E78" s="67"/>
      <c r="F78" s="74"/>
      <c r="G78" s="74"/>
      <c r="J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T78" s="67"/>
    </row>
    <row r="79" spans="1:46" s="66" customFormat="1" ht="12.75" customHeight="1" x14ac:dyDescent="0.25">
      <c r="A79" s="67"/>
      <c r="B79" s="74"/>
      <c r="C79" s="67"/>
      <c r="D79" s="67"/>
      <c r="E79" s="67"/>
      <c r="F79" s="74"/>
      <c r="G79" s="74"/>
      <c r="J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T79" s="67"/>
    </row>
    <row r="80" spans="1:46" s="66" customFormat="1" ht="13.2" x14ac:dyDescent="0.25">
      <c r="A80" s="67"/>
      <c r="B80" s="74"/>
      <c r="C80" s="67"/>
      <c r="D80" s="67"/>
      <c r="E80" s="67"/>
      <c r="F80" s="67"/>
      <c r="G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T80" s="67"/>
    </row>
    <row r="81" spans="1:46" s="66" customFormat="1" ht="13.2" x14ac:dyDescent="0.25">
      <c r="A81" s="67"/>
      <c r="B81" s="74"/>
      <c r="C81" s="67"/>
      <c r="D81" s="67"/>
      <c r="E81" s="67"/>
      <c r="F81" s="67"/>
      <c r="G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T81" s="67"/>
    </row>
    <row r="82" spans="1:46" s="66" customFormat="1" ht="13.2" x14ac:dyDescent="0.25">
      <c r="A82" s="67"/>
      <c r="B82" s="74"/>
      <c r="C82" s="67"/>
      <c r="D82" s="67"/>
      <c r="E82" s="67"/>
      <c r="F82" s="67"/>
      <c r="G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T82" s="67"/>
    </row>
    <row r="83" spans="1:46" s="66" customFormat="1" ht="13.2" x14ac:dyDescent="0.25">
      <c r="A83" s="67"/>
      <c r="B83" s="74"/>
      <c r="C83" s="67"/>
      <c r="D83" s="67"/>
      <c r="E83" s="67"/>
      <c r="F83" s="67"/>
      <c r="G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T83" s="67"/>
    </row>
    <row r="84" spans="1:46" s="66" customFormat="1" ht="13.2" x14ac:dyDescent="0.25">
      <c r="A84" s="67"/>
      <c r="B84" s="74"/>
      <c r="C84" s="67"/>
      <c r="D84" s="67"/>
      <c r="E84" s="67"/>
      <c r="F84" s="67"/>
      <c r="G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T84" s="67"/>
    </row>
    <row r="85" spans="1:46" s="66" customFormat="1" ht="13.2" x14ac:dyDescent="0.25">
      <c r="A85" s="67"/>
      <c r="B85" s="74"/>
      <c r="C85" s="67"/>
      <c r="D85" s="67"/>
      <c r="E85" s="67"/>
      <c r="F85" s="67"/>
      <c r="G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T85" s="67"/>
    </row>
    <row r="86" spans="1:46" s="66" customFormat="1" ht="13.2" x14ac:dyDescent="0.25">
      <c r="A86" s="67"/>
      <c r="B86" s="74"/>
      <c r="C86" s="67"/>
      <c r="D86" s="67"/>
      <c r="E86" s="67"/>
      <c r="F86" s="67"/>
      <c r="G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T86" s="67"/>
    </row>
    <row r="87" spans="1:46" s="66" customFormat="1" ht="13.2" x14ac:dyDescent="0.25">
      <c r="A87" s="67"/>
      <c r="B87" s="74"/>
      <c r="C87" s="67"/>
      <c r="D87" s="67"/>
      <c r="E87" s="67"/>
      <c r="F87" s="67"/>
      <c r="G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T87" s="67"/>
    </row>
    <row r="88" spans="1:46" s="66" customFormat="1" ht="13.2" x14ac:dyDescent="0.25">
      <c r="A88" s="67"/>
      <c r="B88" s="74"/>
      <c r="C88" s="67"/>
      <c r="D88" s="67"/>
      <c r="E88" s="67"/>
      <c r="F88" s="67"/>
      <c r="G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T88" s="67"/>
    </row>
    <row r="89" spans="1:46" s="66" customFormat="1" ht="13.2" x14ac:dyDescent="0.25">
      <c r="A89" s="67"/>
      <c r="B89" s="74"/>
      <c r="C89" s="67"/>
      <c r="D89" s="67"/>
      <c r="E89" s="67"/>
      <c r="F89" s="67"/>
      <c r="G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T89" s="67"/>
    </row>
    <row r="90" spans="1:46" s="66" customFormat="1" ht="13.2" x14ac:dyDescent="0.25">
      <c r="A90" s="67"/>
      <c r="B90" s="74"/>
      <c r="C90" s="67"/>
      <c r="D90" s="67"/>
      <c r="E90" s="67"/>
      <c r="F90" s="67"/>
      <c r="G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T90" s="67"/>
    </row>
    <row r="91" spans="1:46" s="66" customFormat="1" ht="13.2" x14ac:dyDescent="0.25">
      <c r="A91" s="67"/>
      <c r="B91" s="74"/>
      <c r="C91" s="67"/>
      <c r="D91" s="67"/>
      <c r="E91" s="67"/>
      <c r="F91" s="67"/>
      <c r="G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T91" s="67"/>
    </row>
    <row r="92" spans="1:46" s="66" customFormat="1" ht="13.2" x14ac:dyDescent="0.25">
      <c r="A92" s="67"/>
      <c r="B92" s="74"/>
      <c r="C92" s="67"/>
      <c r="D92" s="67"/>
      <c r="E92" s="67"/>
      <c r="F92" s="67"/>
      <c r="G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T92" s="67"/>
    </row>
    <row r="93" spans="1:46" s="66" customFormat="1" ht="13.2" x14ac:dyDescent="0.25">
      <c r="A93" s="67"/>
      <c r="B93" s="74"/>
      <c r="C93" s="67"/>
      <c r="D93" s="67"/>
      <c r="E93" s="67"/>
      <c r="F93" s="67"/>
      <c r="G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T93" s="67"/>
    </row>
    <row r="94" spans="1:46" s="66" customFormat="1" ht="13.2" x14ac:dyDescent="0.25">
      <c r="A94" s="67"/>
      <c r="B94" s="74"/>
      <c r="C94" s="67"/>
      <c r="D94" s="67"/>
      <c r="E94" s="67"/>
      <c r="F94" s="67"/>
      <c r="G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T94" s="67"/>
    </row>
    <row r="95" spans="1:46" s="66" customFormat="1" ht="13.2" x14ac:dyDescent="0.25">
      <c r="A95" s="67"/>
      <c r="B95" s="74"/>
      <c r="C95" s="67"/>
      <c r="D95" s="67"/>
      <c r="E95" s="67"/>
      <c r="F95" s="67"/>
      <c r="G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T95" s="67"/>
    </row>
    <row r="96" spans="1:46" s="66" customFormat="1" ht="13.2" x14ac:dyDescent="0.25">
      <c r="A96" s="67"/>
      <c r="B96" s="74"/>
      <c r="C96" s="67"/>
      <c r="D96" s="67"/>
      <c r="E96" s="67"/>
      <c r="F96" s="67"/>
      <c r="G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T96" s="67"/>
    </row>
    <row r="97" spans="1:46" s="66" customFormat="1" ht="13.2" x14ac:dyDescent="0.25">
      <c r="A97" s="67"/>
      <c r="B97" s="74"/>
      <c r="C97" s="67"/>
      <c r="D97" s="67"/>
      <c r="E97" s="67"/>
      <c r="F97" s="67"/>
      <c r="G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T97" s="67"/>
    </row>
    <row r="98" spans="1:46" s="66" customFormat="1" ht="13.2" x14ac:dyDescent="0.25">
      <c r="A98" s="67"/>
      <c r="B98" s="74"/>
      <c r="C98" s="67"/>
      <c r="D98" s="67"/>
      <c r="E98" s="67"/>
      <c r="F98" s="67"/>
      <c r="G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T98" s="67"/>
    </row>
    <row r="99" spans="1:46" s="66" customFormat="1" ht="13.2" x14ac:dyDescent="0.25">
      <c r="A99" s="67"/>
      <c r="B99" s="74"/>
      <c r="C99" s="67"/>
      <c r="D99" s="67"/>
      <c r="E99" s="67"/>
      <c r="F99" s="67"/>
      <c r="G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T99" s="67"/>
    </row>
    <row r="100" spans="1:46" s="66" customFormat="1" ht="13.2" x14ac:dyDescent="0.25">
      <c r="A100" s="67"/>
      <c r="B100" s="74"/>
      <c r="C100" s="67"/>
      <c r="D100" s="67"/>
      <c r="E100" s="67"/>
      <c r="F100" s="67"/>
      <c r="G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T100" s="67"/>
    </row>
    <row r="101" spans="1:46" s="66" customFormat="1" ht="13.2" x14ac:dyDescent="0.25">
      <c r="A101" s="67"/>
      <c r="B101" s="74"/>
      <c r="C101" s="67"/>
      <c r="D101" s="67"/>
      <c r="E101" s="67"/>
      <c r="F101" s="67"/>
      <c r="G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T101" s="67"/>
    </row>
    <row r="102" spans="1:46" s="66" customFormat="1" ht="13.2" x14ac:dyDescent="0.25">
      <c r="A102" s="67"/>
      <c r="B102" s="74"/>
      <c r="C102" s="67"/>
      <c r="D102" s="67"/>
      <c r="E102" s="67"/>
      <c r="F102" s="67"/>
      <c r="G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T102" s="67"/>
    </row>
    <row r="103" spans="1:46" s="66" customFormat="1" ht="13.2" x14ac:dyDescent="0.25">
      <c r="A103" s="67"/>
      <c r="B103" s="74"/>
      <c r="C103" s="67"/>
      <c r="D103" s="67"/>
      <c r="E103" s="67"/>
      <c r="F103" s="67"/>
      <c r="G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T103" s="67"/>
    </row>
    <row r="104" spans="1:46" s="66" customFormat="1" ht="13.2" x14ac:dyDescent="0.25">
      <c r="A104" s="67"/>
      <c r="B104" s="74"/>
      <c r="C104" s="67"/>
      <c r="D104" s="67"/>
      <c r="E104" s="67"/>
      <c r="F104" s="67"/>
      <c r="G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T104" s="67"/>
    </row>
    <row r="105" spans="1:46" s="66" customFormat="1" ht="13.2" x14ac:dyDescent="0.25">
      <c r="A105" s="67"/>
      <c r="B105" s="74"/>
      <c r="C105" s="67"/>
      <c r="D105" s="67"/>
      <c r="E105" s="67"/>
      <c r="F105" s="67"/>
      <c r="G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T105" s="67"/>
    </row>
    <row r="106" spans="1:46" s="66" customFormat="1" ht="13.2" x14ac:dyDescent="0.25">
      <c r="A106" s="67"/>
      <c r="B106" s="74"/>
      <c r="C106" s="67"/>
      <c r="D106" s="67"/>
      <c r="E106" s="67"/>
      <c r="F106" s="67"/>
      <c r="G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T106" s="67"/>
    </row>
    <row r="107" spans="1:46" s="66" customFormat="1" ht="13.2" x14ac:dyDescent="0.25">
      <c r="A107" s="67"/>
      <c r="B107" s="74"/>
      <c r="C107" s="67"/>
      <c r="D107" s="67"/>
      <c r="E107" s="67"/>
      <c r="F107" s="67"/>
      <c r="G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T107" s="67"/>
    </row>
    <row r="108" spans="1:46" s="66" customFormat="1" ht="13.2" x14ac:dyDescent="0.25">
      <c r="A108" s="67"/>
      <c r="B108" s="74"/>
      <c r="C108" s="67"/>
      <c r="D108" s="67"/>
      <c r="E108" s="67"/>
      <c r="F108" s="67"/>
      <c r="G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T108" s="67"/>
    </row>
    <row r="109" spans="1:46" s="66" customFormat="1" ht="13.2" x14ac:dyDescent="0.25">
      <c r="A109" s="67"/>
      <c r="B109" s="74"/>
      <c r="C109" s="67"/>
      <c r="D109" s="67"/>
      <c r="E109" s="67"/>
      <c r="F109" s="67"/>
      <c r="G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T109" s="67"/>
    </row>
    <row r="110" spans="1:46" s="66" customFormat="1" ht="13.2" x14ac:dyDescent="0.25">
      <c r="A110" s="67"/>
      <c r="B110" s="74"/>
      <c r="C110" s="67"/>
      <c r="D110" s="67"/>
      <c r="E110" s="67"/>
      <c r="F110" s="67"/>
      <c r="G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T110" s="67"/>
    </row>
    <row r="111" spans="1:46" s="66" customFormat="1" ht="13.2" x14ac:dyDescent="0.25">
      <c r="A111" s="67"/>
      <c r="B111" s="74"/>
      <c r="C111" s="67"/>
      <c r="D111" s="67"/>
      <c r="E111" s="67"/>
      <c r="F111" s="67"/>
      <c r="G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T111" s="67"/>
    </row>
    <row r="112" spans="1:46" s="66" customFormat="1" ht="13.2" x14ac:dyDescent="0.25">
      <c r="A112" s="67"/>
      <c r="B112" s="74"/>
      <c r="C112" s="67"/>
      <c r="D112" s="67"/>
      <c r="E112" s="67"/>
      <c r="F112" s="67"/>
      <c r="G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T112" s="67"/>
    </row>
    <row r="113" spans="1:46" s="66" customFormat="1" ht="13.2" x14ac:dyDescent="0.25">
      <c r="A113" s="67"/>
      <c r="B113" s="74"/>
      <c r="C113" s="67"/>
      <c r="D113" s="67"/>
      <c r="E113" s="67"/>
      <c r="F113" s="67"/>
      <c r="G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T113" s="67"/>
    </row>
    <row r="114" spans="1:46" s="66" customFormat="1" ht="13.2" x14ac:dyDescent="0.25">
      <c r="A114" s="67"/>
      <c r="B114" s="74"/>
      <c r="C114" s="67"/>
      <c r="D114" s="67"/>
      <c r="E114" s="67"/>
      <c r="F114" s="67"/>
      <c r="G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T114" s="67"/>
    </row>
    <row r="115" spans="1:46" s="66" customFormat="1" ht="13.2" x14ac:dyDescent="0.25">
      <c r="A115" s="67"/>
      <c r="B115" s="74"/>
      <c r="C115" s="67"/>
      <c r="D115" s="67"/>
      <c r="E115" s="67"/>
      <c r="F115" s="67"/>
      <c r="G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T115" s="67"/>
    </row>
    <row r="116" spans="1:46" s="66" customFormat="1" ht="13.2" x14ac:dyDescent="0.25">
      <c r="A116" s="67"/>
      <c r="B116" s="74"/>
      <c r="C116" s="67"/>
      <c r="D116" s="67"/>
      <c r="E116" s="67"/>
      <c r="F116" s="67"/>
      <c r="G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T116" s="67"/>
    </row>
    <row r="117" spans="1:46" s="66" customFormat="1" ht="13.2" x14ac:dyDescent="0.25">
      <c r="A117" s="67"/>
      <c r="B117" s="74"/>
      <c r="C117" s="67"/>
      <c r="D117" s="67"/>
      <c r="E117" s="67"/>
      <c r="F117" s="67"/>
      <c r="G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T117" s="67"/>
    </row>
    <row r="118" spans="1:46" s="66" customFormat="1" ht="13.2" x14ac:dyDescent="0.25">
      <c r="A118" s="67"/>
      <c r="B118" s="74"/>
      <c r="C118" s="67"/>
      <c r="D118" s="67"/>
      <c r="E118" s="67"/>
      <c r="F118" s="67"/>
      <c r="G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T118" s="67"/>
    </row>
    <row r="119" spans="1:46" s="66" customFormat="1" ht="13.2" x14ac:dyDescent="0.25">
      <c r="A119" s="67"/>
      <c r="B119" s="74"/>
      <c r="C119" s="67"/>
      <c r="D119" s="67"/>
      <c r="E119" s="67"/>
      <c r="F119" s="67"/>
      <c r="G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T119" s="67"/>
    </row>
    <row r="120" spans="1:46" s="66" customFormat="1" ht="13.2" x14ac:dyDescent="0.25">
      <c r="A120" s="67"/>
      <c r="B120" s="74"/>
      <c r="C120" s="67"/>
      <c r="D120" s="67"/>
      <c r="E120" s="67"/>
      <c r="F120" s="67"/>
      <c r="G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T120" s="67"/>
    </row>
    <row r="121" spans="1:46" s="66" customFormat="1" ht="13.2" x14ac:dyDescent="0.25">
      <c r="A121" s="67"/>
      <c r="B121" s="74"/>
      <c r="C121" s="67"/>
      <c r="D121" s="67"/>
      <c r="E121" s="67"/>
      <c r="F121" s="67"/>
      <c r="G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T121" s="67"/>
    </row>
    <row r="122" spans="1:46" s="66" customFormat="1" ht="13.2" x14ac:dyDescent="0.25">
      <c r="A122" s="67"/>
      <c r="B122" s="74"/>
      <c r="C122" s="67"/>
      <c r="D122" s="67"/>
      <c r="E122" s="67"/>
      <c r="F122" s="67"/>
      <c r="G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T122" s="67"/>
    </row>
    <row r="123" spans="1:46" s="66" customFormat="1" ht="13.2" x14ac:dyDescent="0.25">
      <c r="A123" s="67"/>
      <c r="B123" s="74"/>
      <c r="C123" s="67"/>
      <c r="D123" s="67"/>
      <c r="E123" s="67"/>
      <c r="F123" s="67"/>
      <c r="G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T123" s="67"/>
    </row>
    <row r="124" spans="1:46" s="66" customFormat="1" ht="13.2" x14ac:dyDescent="0.25">
      <c r="A124" s="67"/>
      <c r="B124" s="74"/>
      <c r="C124" s="67"/>
      <c r="D124" s="67"/>
      <c r="E124" s="67"/>
      <c r="F124" s="67"/>
      <c r="G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T124" s="67"/>
    </row>
    <row r="125" spans="1:46" s="66" customFormat="1" ht="13.2" x14ac:dyDescent="0.25">
      <c r="A125" s="67"/>
      <c r="B125" s="74"/>
      <c r="C125" s="67"/>
      <c r="D125" s="67"/>
      <c r="E125" s="67"/>
      <c r="F125" s="67"/>
      <c r="G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T125" s="67"/>
    </row>
    <row r="126" spans="1:46" s="66" customFormat="1" ht="13.2" x14ac:dyDescent="0.25">
      <c r="A126" s="67"/>
      <c r="B126" s="74"/>
      <c r="C126" s="67"/>
      <c r="D126" s="67"/>
      <c r="E126" s="67"/>
      <c r="F126" s="67"/>
      <c r="G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T126" s="67"/>
    </row>
    <row r="127" spans="1:46" s="66" customFormat="1" ht="13.2" x14ac:dyDescent="0.25">
      <c r="A127" s="67"/>
      <c r="B127" s="74"/>
      <c r="C127" s="67"/>
      <c r="D127" s="67"/>
      <c r="E127" s="67"/>
      <c r="F127" s="67"/>
      <c r="G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T127" s="67"/>
    </row>
    <row r="128" spans="1:46" s="66" customFormat="1" ht="13.2" x14ac:dyDescent="0.25">
      <c r="A128" s="67"/>
      <c r="B128" s="74"/>
      <c r="C128" s="67"/>
      <c r="D128" s="67"/>
      <c r="E128" s="67"/>
      <c r="F128" s="67"/>
      <c r="G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T128" s="67"/>
    </row>
    <row r="129" spans="1:46" s="66" customFormat="1" ht="13.2" x14ac:dyDescent="0.25">
      <c r="A129" s="67"/>
      <c r="B129" s="74"/>
      <c r="C129" s="67"/>
      <c r="D129" s="67"/>
      <c r="E129" s="67"/>
      <c r="F129" s="67"/>
      <c r="G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T129" s="67"/>
    </row>
    <row r="130" spans="1:46" s="66" customFormat="1" ht="13.2" x14ac:dyDescent="0.25">
      <c r="A130" s="67"/>
      <c r="B130" s="74"/>
      <c r="C130" s="67"/>
      <c r="D130" s="67"/>
      <c r="E130" s="67"/>
      <c r="F130" s="67"/>
      <c r="G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T130" s="67"/>
    </row>
    <row r="131" spans="1:46" s="66" customFormat="1" ht="13.2" x14ac:dyDescent="0.25">
      <c r="A131" s="67"/>
      <c r="B131" s="74"/>
      <c r="C131" s="67"/>
      <c r="D131" s="67"/>
      <c r="E131" s="67"/>
      <c r="F131" s="67"/>
      <c r="G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T131" s="67"/>
    </row>
    <row r="132" spans="1:46" s="66" customFormat="1" ht="13.2" x14ac:dyDescent="0.25">
      <c r="A132" s="67"/>
      <c r="B132" s="74"/>
      <c r="C132" s="67"/>
      <c r="D132" s="67"/>
      <c r="E132" s="67"/>
      <c r="F132" s="67"/>
      <c r="G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T132" s="67"/>
    </row>
    <row r="133" spans="1:46" s="66" customFormat="1" ht="13.2" x14ac:dyDescent="0.25">
      <c r="A133" s="67"/>
      <c r="B133" s="74"/>
      <c r="C133" s="67"/>
      <c r="D133" s="67"/>
      <c r="E133" s="67"/>
      <c r="F133" s="67"/>
      <c r="G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T133" s="67"/>
    </row>
    <row r="134" spans="1:46" s="66" customFormat="1" ht="13.2" x14ac:dyDescent="0.25">
      <c r="A134" s="67"/>
      <c r="B134" s="74"/>
      <c r="C134" s="67"/>
      <c r="D134" s="67"/>
      <c r="E134" s="67"/>
      <c r="F134" s="67"/>
      <c r="G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T134" s="67"/>
    </row>
    <row r="135" spans="1:46" s="66" customFormat="1" ht="13.2" x14ac:dyDescent="0.25">
      <c r="A135" s="67"/>
      <c r="B135" s="74"/>
      <c r="C135" s="67"/>
      <c r="D135" s="67"/>
      <c r="E135" s="67"/>
      <c r="F135" s="67"/>
      <c r="G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T135" s="67"/>
    </row>
    <row r="136" spans="1:46" s="66" customFormat="1" ht="13.2" x14ac:dyDescent="0.25">
      <c r="A136" s="67"/>
      <c r="B136" s="74"/>
      <c r="C136" s="67"/>
      <c r="D136" s="67"/>
      <c r="E136" s="67"/>
      <c r="F136" s="67"/>
      <c r="G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T136" s="67"/>
    </row>
    <row r="137" spans="1:46" s="66" customFormat="1" ht="13.2" x14ac:dyDescent="0.25">
      <c r="A137" s="67"/>
      <c r="B137" s="74"/>
      <c r="C137" s="67"/>
      <c r="D137" s="67"/>
      <c r="E137" s="67"/>
      <c r="F137" s="67"/>
      <c r="G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T137" s="67"/>
    </row>
    <row r="138" spans="1:46" s="66" customFormat="1" ht="13.2" x14ac:dyDescent="0.25">
      <c r="A138" s="67"/>
      <c r="B138" s="74"/>
      <c r="C138" s="67"/>
      <c r="D138" s="67"/>
      <c r="E138" s="67"/>
      <c r="F138" s="67"/>
      <c r="G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T138" s="67"/>
    </row>
    <row r="139" spans="1:46" s="66" customFormat="1" ht="13.2" x14ac:dyDescent="0.25">
      <c r="A139" s="67"/>
      <c r="B139" s="74"/>
      <c r="C139" s="67"/>
      <c r="D139" s="67"/>
      <c r="E139" s="67"/>
      <c r="F139" s="67"/>
      <c r="G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T139" s="67"/>
    </row>
    <row r="140" spans="1:46" s="66" customFormat="1" ht="13.2" x14ac:dyDescent="0.25">
      <c r="A140" s="67"/>
      <c r="B140" s="74"/>
      <c r="C140" s="67"/>
      <c r="D140" s="67"/>
      <c r="E140" s="67"/>
      <c r="F140" s="67"/>
      <c r="G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T140" s="67"/>
    </row>
    <row r="141" spans="1:46" s="66" customFormat="1" ht="13.2" x14ac:dyDescent="0.25">
      <c r="A141" s="67"/>
      <c r="B141" s="74"/>
      <c r="C141" s="67"/>
      <c r="D141" s="67"/>
      <c r="E141" s="67"/>
      <c r="F141" s="67"/>
      <c r="G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T141" s="67"/>
    </row>
    <row r="142" spans="1:46" s="66" customFormat="1" ht="13.2" x14ac:dyDescent="0.25">
      <c r="A142" s="67"/>
      <c r="B142" s="74"/>
      <c r="C142" s="67"/>
      <c r="D142" s="67"/>
      <c r="E142" s="67"/>
      <c r="F142" s="67"/>
      <c r="G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T142" s="67"/>
    </row>
    <row r="143" spans="1:46" s="66" customFormat="1" ht="13.2" x14ac:dyDescent="0.25">
      <c r="A143" s="67"/>
      <c r="B143" s="74"/>
      <c r="C143" s="67"/>
      <c r="D143" s="67"/>
      <c r="E143" s="67"/>
      <c r="F143" s="67"/>
      <c r="G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T143" s="67"/>
    </row>
    <row r="144" spans="1:46" s="66" customFormat="1" ht="13.2" x14ac:dyDescent="0.25">
      <c r="A144" s="67"/>
      <c r="B144" s="74"/>
      <c r="C144" s="67"/>
      <c r="D144" s="67"/>
      <c r="E144" s="67"/>
      <c r="F144" s="67"/>
      <c r="G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T144" s="67"/>
    </row>
    <row r="145" spans="1:46" s="66" customFormat="1" ht="13.2" x14ac:dyDescent="0.25">
      <c r="A145" s="67"/>
      <c r="B145" s="74"/>
      <c r="C145" s="67"/>
      <c r="D145" s="67"/>
      <c r="E145" s="67"/>
      <c r="F145" s="67"/>
      <c r="G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T145" s="67"/>
    </row>
    <row r="146" spans="1:46" s="66" customFormat="1" ht="13.2" x14ac:dyDescent="0.25">
      <c r="A146" s="67"/>
      <c r="B146" s="74"/>
      <c r="C146" s="67"/>
      <c r="D146" s="67"/>
      <c r="E146" s="67"/>
      <c r="F146" s="67"/>
      <c r="G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T146" s="67"/>
    </row>
    <row r="147" spans="1:46" s="66" customFormat="1" ht="13.2" x14ac:dyDescent="0.25">
      <c r="A147" s="67"/>
      <c r="B147" s="74"/>
      <c r="C147" s="67"/>
      <c r="D147" s="67"/>
      <c r="E147" s="67"/>
      <c r="F147" s="67"/>
      <c r="G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T147" s="67"/>
    </row>
    <row r="148" spans="1:46" s="66" customFormat="1" ht="13.2" x14ac:dyDescent="0.25">
      <c r="A148" s="67"/>
      <c r="B148" s="74"/>
      <c r="C148" s="67"/>
      <c r="D148" s="67"/>
      <c r="E148" s="67"/>
      <c r="F148" s="67"/>
      <c r="G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T148" s="67"/>
    </row>
    <row r="149" spans="1:46" s="66" customFormat="1" ht="13.2" x14ac:dyDescent="0.25">
      <c r="A149" s="67"/>
      <c r="B149" s="74"/>
      <c r="C149" s="67"/>
      <c r="D149" s="67"/>
      <c r="E149" s="67"/>
      <c r="F149" s="67"/>
      <c r="G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T149" s="67"/>
    </row>
    <row r="150" spans="1:46" s="66" customFormat="1" ht="13.2" x14ac:dyDescent="0.25">
      <c r="A150" s="67"/>
      <c r="B150" s="74"/>
      <c r="C150" s="67"/>
      <c r="D150" s="67"/>
      <c r="E150" s="67"/>
      <c r="F150" s="67"/>
      <c r="G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T150" s="67"/>
    </row>
    <row r="151" spans="1:46" s="66" customFormat="1" ht="13.2" x14ac:dyDescent="0.25">
      <c r="A151" s="67"/>
      <c r="B151" s="74"/>
      <c r="C151" s="67"/>
      <c r="D151" s="67"/>
      <c r="E151" s="67"/>
      <c r="F151" s="67"/>
      <c r="G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T151" s="67"/>
    </row>
    <row r="152" spans="1:46" s="66" customFormat="1" ht="13.2" x14ac:dyDescent="0.25">
      <c r="A152" s="67"/>
      <c r="B152" s="74"/>
      <c r="C152" s="67"/>
      <c r="D152" s="67"/>
      <c r="E152" s="67"/>
      <c r="F152" s="67"/>
      <c r="G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T152" s="67"/>
    </row>
    <row r="153" spans="1:46" s="66" customFormat="1" ht="13.2" x14ac:dyDescent="0.25">
      <c r="A153" s="67"/>
      <c r="B153" s="74"/>
      <c r="C153" s="67"/>
      <c r="D153" s="67"/>
      <c r="E153" s="67"/>
      <c r="F153" s="67"/>
      <c r="G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T153" s="67"/>
    </row>
    <row r="154" spans="1:46" s="66" customFormat="1" ht="13.2" x14ac:dyDescent="0.25">
      <c r="A154" s="67"/>
      <c r="B154" s="74"/>
      <c r="C154" s="67"/>
      <c r="D154" s="67"/>
      <c r="E154" s="67"/>
      <c r="F154" s="67"/>
      <c r="G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T154" s="67"/>
    </row>
    <row r="155" spans="1:46" s="66" customFormat="1" ht="13.2" x14ac:dyDescent="0.25">
      <c r="A155" s="67"/>
      <c r="B155" s="74"/>
      <c r="C155" s="67"/>
      <c r="D155" s="67"/>
      <c r="E155" s="67"/>
      <c r="F155" s="67"/>
      <c r="G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T155" s="67"/>
    </row>
    <row r="156" spans="1:46" s="66" customFormat="1" ht="13.2" x14ac:dyDescent="0.25">
      <c r="A156" s="67"/>
      <c r="B156" s="74"/>
      <c r="C156" s="67"/>
      <c r="D156" s="67"/>
      <c r="E156" s="67"/>
      <c r="F156" s="67"/>
      <c r="G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T156" s="67"/>
    </row>
    <row r="157" spans="1:46" s="66" customFormat="1" ht="13.2" x14ac:dyDescent="0.25">
      <c r="A157" s="67"/>
      <c r="B157" s="74"/>
      <c r="C157" s="67"/>
      <c r="D157" s="67"/>
      <c r="E157" s="67"/>
      <c r="F157" s="67"/>
      <c r="G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T157" s="67"/>
    </row>
    <row r="158" spans="1:46" s="66" customFormat="1" ht="13.2" x14ac:dyDescent="0.25">
      <c r="A158" s="67"/>
      <c r="B158" s="74"/>
      <c r="C158" s="67"/>
      <c r="D158" s="67"/>
      <c r="E158" s="67"/>
      <c r="F158" s="67"/>
      <c r="G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T158" s="67"/>
    </row>
    <row r="159" spans="1:46" s="66" customFormat="1" ht="13.2" x14ac:dyDescent="0.25">
      <c r="A159" s="67"/>
      <c r="B159" s="74"/>
      <c r="C159" s="67"/>
      <c r="D159" s="67"/>
      <c r="E159" s="67"/>
      <c r="F159" s="67"/>
      <c r="G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T159" s="67"/>
    </row>
    <row r="160" spans="1:46" s="66" customFormat="1" ht="13.2" x14ac:dyDescent="0.25">
      <c r="A160" s="67"/>
      <c r="B160" s="74"/>
      <c r="C160" s="67"/>
      <c r="D160" s="67"/>
      <c r="E160" s="67"/>
      <c r="F160" s="67"/>
      <c r="G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T160" s="67"/>
    </row>
    <row r="161" spans="1:46" s="66" customFormat="1" ht="13.2" x14ac:dyDescent="0.25">
      <c r="A161" s="67"/>
      <c r="B161" s="74"/>
      <c r="C161" s="67"/>
      <c r="D161" s="67"/>
      <c r="E161" s="67"/>
      <c r="F161" s="67"/>
      <c r="G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T161" s="67"/>
    </row>
    <row r="162" spans="1:46" s="66" customFormat="1" ht="13.2" x14ac:dyDescent="0.25">
      <c r="A162" s="67"/>
      <c r="B162" s="74"/>
      <c r="C162" s="67"/>
      <c r="D162" s="67"/>
      <c r="E162" s="67"/>
      <c r="F162" s="67"/>
      <c r="G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T162" s="67"/>
    </row>
    <row r="163" spans="1:46" s="66" customFormat="1" ht="13.2" x14ac:dyDescent="0.25">
      <c r="A163" s="67"/>
      <c r="B163" s="74"/>
      <c r="C163" s="67"/>
      <c r="D163" s="67"/>
      <c r="E163" s="67"/>
      <c r="F163" s="67"/>
      <c r="G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T163" s="67"/>
    </row>
    <row r="164" spans="1:46" s="66" customFormat="1" ht="13.2" x14ac:dyDescent="0.25">
      <c r="A164" s="67"/>
      <c r="B164" s="74"/>
      <c r="C164" s="67"/>
      <c r="D164" s="67"/>
      <c r="E164" s="67"/>
      <c r="F164" s="67"/>
      <c r="G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T164" s="67"/>
    </row>
    <row r="165" spans="1:46" s="66" customFormat="1" ht="13.2" x14ac:dyDescent="0.25">
      <c r="A165" s="67"/>
      <c r="B165" s="74"/>
      <c r="C165" s="67"/>
      <c r="D165" s="67"/>
      <c r="E165" s="67"/>
      <c r="F165" s="67"/>
      <c r="G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T165" s="67"/>
    </row>
    <row r="166" spans="1:46" s="66" customFormat="1" ht="13.2" x14ac:dyDescent="0.25">
      <c r="A166" s="67"/>
      <c r="B166" s="74"/>
      <c r="C166" s="67"/>
      <c r="D166" s="67"/>
      <c r="E166" s="67"/>
      <c r="F166" s="67"/>
      <c r="G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T166" s="67"/>
    </row>
    <row r="167" spans="1:46" s="66" customFormat="1" ht="13.2" x14ac:dyDescent="0.25">
      <c r="A167" s="67"/>
      <c r="B167" s="74"/>
      <c r="C167" s="67"/>
      <c r="D167" s="67"/>
      <c r="E167" s="67"/>
      <c r="F167" s="67"/>
      <c r="G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T167" s="67"/>
    </row>
    <row r="168" spans="1:46" s="66" customFormat="1" ht="13.2" x14ac:dyDescent="0.25">
      <c r="A168" s="67"/>
      <c r="B168" s="74"/>
      <c r="C168" s="67"/>
      <c r="D168" s="67"/>
      <c r="E168" s="67"/>
      <c r="F168" s="67"/>
      <c r="G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T168" s="67"/>
    </row>
    <row r="169" spans="1:46" s="66" customFormat="1" ht="13.2" x14ac:dyDescent="0.25">
      <c r="A169" s="67"/>
      <c r="B169" s="74"/>
      <c r="C169" s="67"/>
      <c r="D169" s="67"/>
      <c r="E169" s="67"/>
      <c r="F169" s="67"/>
      <c r="G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T169" s="67"/>
    </row>
    <row r="170" spans="1:46" s="66" customFormat="1" ht="13.2" x14ac:dyDescent="0.25">
      <c r="A170" s="67"/>
      <c r="B170" s="74"/>
      <c r="C170" s="67"/>
      <c r="D170" s="67"/>
      <c r="E170" s="67"/>
      <c r="F170" s="67"/>
      <c r="G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T170" s="67"/>
    </row>
    <row r="171" spans="1:46" s="66" customFormat="1" ht="13.2" x14ac:dyDescent="0.25">
      <c r="A171" s="67"/>
      <c r="B171" s="74"/>
      <c r="C171" s="67"/>
      <c r="D171" s="67"/>
      <c r="E171" s="67"/>
      <c r="F171" s="67"/>
      <c r="G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T171" s="67"/>
    </row>
    <row r="172" spans="1:46" s="66" customFormat="1" ht="13.2" x14ac:dyDescent="0.25">
      <c r="A172" s="67"/>
      <c r="B172" s="74"/>
      <c r="C172" s="67"/>
      <c r="D172" s="67"/>
      <c r="E172" s="67"/>
      <c r="F172" s="67"/>
      <c r="G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T172" s="67"/>
    </row>
    <row r="173" spans="1:46" s="66" customFormat="1" ht="13.2" x14ac:dyDescent="0.25">
      <c r="A173" s="67"/>
      <c r="B173" s="74"/>
      <c r="C173" s="67"/>
      <c r="D173" s="67"/>
      <c r="E173" s="67"/>
      <c r="F173" s="67"/>
      <c r="G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T173" s="67"/>
    </row>
    <row r="174" spans="1:46" s="66" customFormat="1" ht="13.2" x14ac:dyDescent="0.25">
      <c r="A174" s="67"/>
      <c r="B174" s="74"/>
      <c r="C174" s="67"/>
      <c r="D174" s="67"/>
      <c r="E174" s="67"/>
      <c r="F174" s="67"/>
      <c r="G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T174" s="67"/>
    </row>
    <row r="175" spans="1:46" s="66" customFormat="1" ht="13.2" x14ac:dyDescent="0.25">
      <c r="A175" s="67"/>
      <c r="B175" s="74"/>
      <c r="C175" s="67"/>
      <c r="D175" s="67"/>
      <c r="E175" s="67"/>
      <c r="F175" s="67"/>
      <c r="G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T175" s="67"/>
    </row>
    <row r="176" spans="1:46" s="66" customFormat="1" ht="13.2" x14ac:dyDescent="0.25">
      <c r="A176" s="67"/>
      <c r="B176" s="74"/>
      <c r="C176" s="67"/>
      <c r="D176" s="67"/>
      <c r="E176" s="67"/>
      <c r="F176" s="67"/>
      <c r="G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T176" s="67"/>
    </row>
    <row r="177" spans="1:46" s="66" customFormat="1" ht="13.2" x14ac:dyDescent="0.25">
      <c r="A177" s="67"/>
      <c r="B177" s="74"/>
      <c r="C177" s="67"/>
      <c r="D177" s="67"/>
      <c r="E177" s="67"/>
      <c r="F177" s="67"/>
      <c r="G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T177" s="67"/>
    </row>
    <row r="178" spans="1:46" s="66" customFormat="1" ht="13.2" x14ac:dyDescent="0.25">
      <c r="A178" s="67"/>
      <c r="B178" s="74"/>
      <c r="C178" s="67"/>
      <c r="D178" s="67"/>
      <c r="E178" s="67"/>
      <c r="F178" s="67"/>
      <c r="G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T178" s="67"/>
    </row>
    <row r="179" spans="1:46" s="66" customFormat="1" ht="13.2" x14ac:dyDescent="0.25">
      <c r="A179" s="67"/>
      <c r="B179" s="74"/>
      <c r="C179" s="67"/>
      <c r="D179" s="67"/>
      <c r="E179" s="67"/>
      <c r="F179" s="67"/>
      <c r="G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T179" s="67"/>
    </row>
    <row r="180" spans="1:46" s="66" customFormat="1" ht="13.2" x14ac:dyDescent="0.25">
      <c r="A180" s="67"/>
      <c r="B180" s="74"/>
      <c r="C180" s="67"/>
      <c r="D180" s="67"/>
      <c r="E180" s="67"/>
      <c r="F180" s="67"/>
      <c r="G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T180" s="67"/>
    </row>
    <row r="181" spans="1:46" s="66" customFormat="1" ht="13.2" x14ac:dyDescent="0.25">
      <c r="A181" s="67"/>
      <c r="B181" s="74"/>
      <c r="C181" s="67"/>
      <c r="D181" s="67"/>
      <c r="E181" s="67"/>
      <c r="F181" s="67"/>
      <c r="G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T181" s="67"/>
    </row>
    <row r="182" spans="1:46" s="66" customFormat="1" ht="13.2" x14ac:dyDescent="0.25">
      <c r="A182" s="67"/>
      <c r="B182" s="74"/>
      <c r="C182" s="67"/>
      <c r="D182" s="67"/>
      <c r="E182" s="67"/>
      <c r="F182" s="67"/>
      <c r="G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T182" s="67"/>
    </row>
    <row r="183" spans="1:46" s="66" customFormat="1" ht="13.2" x14ac:dyDescent="0.25">
      <c r="A183" s="67"/>
      <c r="B183" s="74"/>
      <c r="C183" s="67"/>
      <c r="D183" s="67"/>
      <c r="E183" s="67"/>
      <c r="F183" s="67"/>
      <c r="G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T183" s="67"/>
    </row>
    <row r="184" spans="1:46" s="66" customFormat="1" ht="13.2" x14ac:dyDescent="0.25">
      <c r="A184" s="67"/>
      <c r="B184" s="74"/>
      <c r="C184" s="67"/>
      <c r="D184" s="67"/>
      <c r="E184" s="67"/>
      <c r="F184" s="67"/>
      <c r="G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T184" s="67"/>
    </row>
    <row r="185" spans="1:46" s="66" customFormat="1" ht="13.2" x14ac:dyDescent="0.25">
      <c r="A185" s="67"/>
      <c r="B185" s="74"/>
      <c r="C185" s="67"/>
      <c r="D185" s="67"/>
      <c r="E185" s="67"/>
      <c r="F185" s="67"/>
      <c r="G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T185" s="67"/>
    </row>
    <row r="186" spans="1:46" s="66" customFormat="1" ht="13.2" x14ac:dyDescent="0.25">
      <c r="A186" s="67"/>
      <c r="B186" s="74"/>
      <c r="C186" s="67"/>
      <c r="D186" s="67"/>
      <c r="E186" s="67"/>
      <c r="F186" s="67"/>
      <c r="G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T186" s="67"/>
    </row>
    <row r="187" spans="1:46" s="66" customFormat="1" ht="13.2" x14ac:dyDescent="0.25">
      <c r="A187" s="67"/>
      <c r="B187" s="74"/>
      <c r="C187" s="67"/>
      <c r="D187" s="67"/>
      <c r="E187" s="67"/>
      <c r="F187" s="67"/>
      <c r="G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T187" s="67"/>
    </row>
    <row r="188" spans="1:46" s="66" customFormat="1" ht="13.2" x14ac:dyDescent="0.25">
      <c r="A188" s="67"/>
      <c r="B188" s="74"/>
      <c r="C188" s="67"/>
      <c r="D188" s="67"/>
      <c r="E188" s="67"/>
      <c r="F188" s="67"/>
      <c r="G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T188" s="67"/>
    </row>
    <row r="189" spans="1:46" s="66" customFormat="1" ht="13.2" x14ac:dyDescent="0.25">
      <c r="A189" s="67"/>
      <c r="B189" s="74"/>
      <c r="C189" s="67"/>
      <c r="D189" s="67"/>
      <c r="E189" s="67"/>
      <c r="F189" s="67"/>
      <c r="G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T189" s="67"/>
    </row>
    <row r="190" spans="1:46" s="66" customFormat="1" ht="13.2" x14ac:dyDescent="0.25">
      <c r="A190" s="67"/>
      <c r="B190" s="74"/>
      <c r="C190" s="67"/>
      <c r="D190" s="67"/>
      <c r="E190" s="67"/>
      <c r="F190" s="67"/>
      <c r="G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T190" s="67"/>
    </row>
    <row r="191" spans="1:46" s="66" customFormat="1" ht="13.2" x14ac:dyDescent="0.25">
      <c r="A191" s="67"/>
      <c r="B191" s="74"/>
      <c r="C191" s="67"/>
      <c r="D191" s="67"/>
      <c r="E191" s="67"/>
      <c r="F191" s="67"/>
      <c r="G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T191" s="67"/>
    </row>
    <row r="192" spans="1:46" s="66" customFormat="1" ht="13.2" x14ac:dyDescent="0.25">
      <c r="A192" s="67"/>
      <c r="B192" s="74"/>
      <c r="C192" s="67"/>
      <c r="D192" s="67"/>
      <c r="E192" s="67"/>
      <c r="F192" s="67"/>
      <c r="G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T192" s="67"/>
    </row>
    <row r="193" spans="1:46" s="66" customFormat="1" ht="13.2" x14ac:dyDescent="0.25">
      <c r="A193" s="67"/>
      <c r="B193" s="74"/>
      <c r="C193" s="67"/>
      <c r="D193" s="67"/>
      <c r="E193" s="67"/>
      <c r="F193" s="67"/>
      <c r="G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T193" s="67"/>
    </row>
    <row r="194" spans="1:46" s="66" customFormat="1" ht="13.2" x14ac:dyDescent="0.25">
      <c r="A194" s="67"/>
      <c r="B194" s="74"/>
      <c r="C194" s="67"/>
      <c r="D194" s="67"/>
      <c r="E194" s="67"/>
      <c r="F194" s="67"/>
      <c r="G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T194" s="67"/>
    </row>
    <row r="195" spans="1:46" s="66" customFormat="1" ht="13.2" x14ac:dyDescent="0.25">
      <c r="A195" s="67"/>
      <c r="B195" s="74"/>
      <c r="C195" s="67"/>
      <c r="D195" s="67"/>
      <c r="E195" s="67"/>
      <c r="F195" s="67"/>
      <c r="G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T195" s="67"/>
    </row>
    <row r="196" spans="1:46" s="66" customFormat="1" ht="13.2" x14ac:dyDescent="0.25">
      <c r="A196" s="67"/>
      <c r="B196" s="74"/>
      <c r="C196" s="67"/>
      <c r="D196" s="67"/>
      <c r="E196" s="67"/>
      <c r="F196" s="67"/>
      <c r="G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T196" s="67"/>
    </row>
    <row r="197" spans="1:46" s="66" customFormat="1" ht="13.2" x14ac:dyDescent="0.25">
      <c r="A197" s="67"/>
      <c r="B197" s="74"/>
      <c r="C197" s="67"/>
      <c r="D197" s="67"/>
      <c r="E197" s="67"/>
      <c r="F197" s="67"/>
      <c r="G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T197" s="67"/>
    </row>
    <row r="198" spans="1:46" s="66" customFormat="1" ht="13.2" x14ac:dyDescent="0.25">
      <c r="A198" s="67"/>
      <c r="B198" s="74"/>
      <c r="C198" s="67"/>
      <c r="D198" s="67"/>
      <c r="E198" s="67"/>
      <c r="F198" s="67"/>
      <c r="G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T198" s="67"/>
    </row>
    <row r="199" spans="1:46" s="66" customFormat="1" ht="13.2" x14ac:dyDescent="0.25">
      <c r="A199" s="67"/>
      <c r="B199" s="74"/>
      <c r="C199" s="67"/>
      <c r="D199" s="67"/>
      <c r="E199" s="67"/>
      <c r="F199" s="67"/>
      <c r="G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T199" s="67"/>
    </row>
    <row r="200" spans="1:46" s="66" customFormat="1" ht="13.2" x14ac:dyDescent="0.25">
      <c r="A200" s="67"/>
      <c r="B200" s="74"/>
      <c r="C200" s="67"/>
      <c r="D200" s="67"/>
      <c r="E200" s="67"/>
      <c r="F200" s="67"/>
      <c r="G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T200" s="67"/>
    </row>
    <row r="201" spans="1:46" s="66" customFormat="1" ht="13.2" x14ac:dyDescent="0.25">
      <c r="A201" s="67"/>
      <c r="B201" s="74"/>
      <c r="C201" s="67"/>
      <c r="D201" s="67"/>
      <c r="E201" s="67"/>
      <c r="F201" s="67"/>
      <c r="G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T201" s="67"/>
    </row>
    <row r="202" spans="1:46" s="66" customFormat="1" ht="13.2" x14ac:dyDescent="0.25">
      <c r="A202" s="67"/>
      <c r="B202" s="74"/>
      <c r="C202" s="67"/>
      <c r="D202" s="67"/>
      <c r="E202" s="67"/>
      <c r="F202" s="67"/>
      <c r="G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T202" s="67"/>
    </row>
    <row r="203" spans="1:46" s="66" customFormat="1" ht="13.2" x14ac:dyDescent="0.25">
      <c r="A203" s="67"/>
      <c r="B203" s="74"/>
      <c r="C203" s="67"/>
      <c r="D203" s="67"/>
      <c r="E203" s="67"/>
      <c r="F203" s="67"/>
      <c r="G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T203" s="67"/>
    </row>
    <row r="204" spans="1:46" s="66" customFormat="1" ht="13.2" x14ac:dyDescent="0.25">
      <c r="A204" s="67"/>
      <c r="B204" s="74"/>
      <c r="C204" s="67"/>
      <c r="D204" s="67"/>
      <c r="E204" s="67"/>
      <c r="F204" s="67"/>
      <c r="G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T204" s="67"/>
    </row>
    <row r="205" spans="1:46" s="66" customFormat="1" ht="13.2" x14ac:dyDescent="0.25">
      <c r="A205" s="67"/>
      <c r="B205" s="74"/>
      <c r="C205" s="67"/>
      <c r="D205" s="67"/>
      <c r="E205" s="67"/>
      <c r="F205" s="67"/>
      <c r="G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T205" s="67"/>
    </row>
    <row r="206" spans="1:46" s="66" customFormat="1" ht="13.2" x14ac:dyDescent="0.25">
      <c r="A206" s="67"/>
      <c r="B206" s="74"/>
      <c r="C206" s="67"/>
      <c r="D206" s="67"/>
      <c r="E206" s="67"/>
      <c r="F206" s="67"/>
      <c r="G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T206" s="67"/>
    </row>
    <row r="207" spans="1:46" s="66" customFormat="1" ht="13.2" x14ac:dyDescent="0.25">
      <c r="A207" s="67"/>
      <c r="B207" s="74"/>
      <c r="C207" s="67"/>
      <c r="D207" s="67"/>
      <c r="E207" s="67"/>
      <c r="F207" s="67"/>
      <c r="G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T207" s="67"/>
    </row>
    <row r="208" spans="1:46" s="66" customFormat="1" ht="13.2" x14ac:dyDescent="0.25">
      <c r="A208" s="67"/>
      <c r="B208" s="74"/>
      <c r="C208" s="67"/>
      <c r="D208" s="67"/>
      <c r="E208" s="67"/>
      <c r="F208" s="67"/>
      <c r="G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T208" s="67"/>
    </row>
    <row r="209" spans="1:46" s="66" customFormat="1" ht="13.2" x14ac:dyDescent="0.25">
      <c r="A209" s="67"/>
      <c r="B209" s="74"/>
      <c r="C209" s="67"/>
      <c r="D209" s="67"/>
      <c r="E209" s="67"/>
      <c r="F209" s="67"/>
      <c r="G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T209" s="67"/>
    </row>
    <row r="210" spans="1:46" s="66" customFormat="1" ht="13.2" x14ac:dyDescent="0.25">
      <c r="A210" s="67"/>
      <c r="B210" s="74"/>
      <c r="C210" s="67"/>
      <c r="D210" s="67"/>
      <c r="E210" s="67"/>
      <c r="F210" s="67"/>
      <c r="G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T210" s="67"/>
    </row>
    <row r="211" spans="1:46" s="66" customFormat="1" ht="13.2" x14ac:dyDescent="0.25">
      <c r="A211" s="67"/>
      <c r="B211" s="74"/>
      <c r="C211" s="67"/>
      <c r="D211" s="67"/>
      <c r="E211" s="67"/>
      <c r="F211" s="67"/>
      <c r="G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T211" s="67"/>
    </row>
    <row r="212" spans="1:46" s="66" customFormat="1" ht="13.2" x14ac:dyDescent="0.25">
      <c r="A212" s="67"/>
      <c r="B212" s="74"/>
      <c r="C212" s="67"/>
      <c r="D212" s="67"/>
      <c r="E212" s="67"/>
      <c r="F212" s="67"/>
      <c r="G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T212" s="67"/>
    </row>
    <row r="213" spans="1:46" s="66" customFormat="1" ht="13.2" x14ac:dyDescent="0.25">
      <c r="A213" s="67"/>
      <c r="B213" s="74"/>
      <c r="C213" s="67"/>
      <c r="D213" s="67"/>
      <c r="E213" s="67"/>
      <c r="F213" s="67"/>
      <c r="G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T213" s="67"/>
    </row>
    <row r="214" spans="1:46" s="66" customFormat="1" ht="13.2" x14ac:dyDescent="0.25">
      <c r="A214" s="67"/>
      <c r="B214" s="74"/>
      <c r="C214" s="67"/>
      <c r="D214" s="67"/>
      <c r="E214" s="67"/>
      <c r="F214" s="67"/>
      <c r="G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T214" s="67"/>
    </row>
    <row r="215" spans="1:46" s="66" customFormat="1" ht="13.2" x14ac:dyDescent="0.25">
      <c r="A215" s="67"/>
      <c r="B215" s="74"/>
      <c r="C215" s="67"/>
      <c r="D215" s="67"/>
      <c r="E215" s="67"/>
      <c r="F215" s="67"/>
      <c r="G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T215" s="67"/>
    </row>
    <row r="216" spans="1:46" s="66" customFormat="1" ht="13.2" x14ac:dyDescent="0.25">
      <c r="A216" s="67"/>
      <c r="B216" s="74"/>
      <c r="C216" s="67"/>
      <c r="D216" s="67"/>
      <c r="E216" s="67"/>
      <c r="F216" s="67"/>
      <c r="G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T216" s="67"/>
    </row>
    <row r="217" spans="1:46" s="66" customFormat="1" ht="13.2" x14ac:dyDescent="0.25">
      <c r="A217" s="67"/>
      <c r="B217" s="74"/>
      <c r="C217" s="67"/>
      <c r="D217" s="67"/>
      <c r="E217" s="67"/>
      <c r="F217" s="67"/>
      <c r="G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T217" s="67"/>
    </row>
    <row r="218" spans="1:46" s="66" customFormat="1" ht="13.2" x14ac:dyDescent="0.25">
      <c r="A218" s="67"/>
      <c r="B218" s="74"/>
      <c r="C218" s="67"/>
      <c r="D218" s="67"/>
      <c r="E218" s="67"/>
      <c r="F218" s="67"/>
      <c r="G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T218" s="67"/>
    </row>
    <row r="219" spans="1:46" s="66" customFormat="1" ht="13.2" x14ac:dyDescent="0.25">
      <c r="A219" s="67"/>
      <c r="B219" s="74"/>
      <c r="C219" s="67"/>
      <c r="D219" s="67"/>
      <c r="E219" s="67"/>
      <c r="F219" s="67"/>
      <c r="G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T219" s="67"/>
    </row>
    <row r="220" spans="1:46" s="66" customFormat="1" ht="13.2" x14ac:dyDescent="0.25">
      <c r="A220" s="67"/>
      <c r="B220" s="74"/>
      <c r="C220" s="67"/>
      <c r="D220" s="67"/>
      <c r="E220" s="67"/>
      <c r="F220" s="67"/>
      <c r="G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T220" s="67"/>
    </row>
    <row r="221" spans="1:46" s="66" customFormat="1" ht="13.2" x14ac:dyDescent="0.25">
      <c r="A221" s="67"/>
      <c r="B221" s="74"/>
      <c r="C221" s="67"/>
      <c r="D221" s="67"/>
      <c r="E221" s="67"/>
      <c r="F221" s="67"/>
      <c r="G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T221" s="67"/>
    </row>
    <row r="222" spans="1:46" s="66" customFormat="1" ht="13.2" x14ac:dyDescent="0.25">
      <c r="A222" s="67"/>
      <c r="B222" s="74"/>
      <c r="C222" s="67"/>
      <c r="D222" s="67"/>
      <c r="E222" s="67"/>
      <c r="F222" s="67"/>
      <c r="G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T222" s="67"/>
    </row>
    <row r="223" spans="1:46" s="66" customFormat="1" ht="13.2" x14ac:dyDescent="0.25">
      <c r="A223" s="67"/>
      <c r="B223" s="74"/>
      <c r="C223" s="67"/>
      <c r="D223" s="67"/>
      <c r="E223" s="67"/>
      <c r="F223" s="67"/>
      <c r="G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T223" s="67"/>
    </row>
    <row r="224" spans="1:46" s="66" customFormat="1" ht="13.2" x14ac:dyDescent="0.25">
      <c r="A224" s="67"/>
      <c r="B224" s="74"/>
      <c r="C224" s="67"/>
      <c r="D224" s="67"/>
      <c r="E224" s="67"/>
      <c r="F224" s="67"/>
      <c r="G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T224" s="67"/>
    </row>
    <row r="225" spans="1:46" s="66" customFormat="1" ht="13.2" x14ac:dyDescent="0.25">
      <c r="A225" s="67"/>
      <c r="B225" s="74"/>
      <c r="C225" s="67"/>
      <c r="D225" s="67"/>
      <c r="E225" s="67"/>
      <c r="F225" s="67"/>
      <c r="G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T225" s="67"/>
    </row>
    <row r="226" spans="1:46" s="66" customFormat="1" ht="13.2" x14ac:dyDescent="0.25">
      <c r="A226" s="67"/>
      <c r="B226" s="74"/>
      <c r="C226" s="67"/>
      <c r="D226" s="67"/>
      <c r="E226" s="67"/>
      <c r="F226" s="67"/>
      <c r="G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T226" s="67"/>
    </row>
    <row r="227" spans="1:46" s="66" customFormat="1" ht="13.2" x14ac:dyDescent="0.25">
      <c r="A227" s="67"/>
      <c r="B227" s="74"/>
      <c r="C227" s="67"/>
      <c r="D227" s="67"/>
      <c r="E227" s="67"/>
      <c r="F227" s="67"/>
      <c r="G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T227" s="67"/>
    </row>
    <row r="228" spans="1:46" s="66" customFormat="1" ht="13.2" x14ac:dyDescent="0.25">
      <c r="A228" s="67"/>
      <c r="B228" s="74"/>
      <c r="C228" s="67"/>
      <c r="D228" s="67"/>
      <c r="E228" s="67"/>
      <c r="F228" s="67"/>
      <c r="G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T228" s="67"/>
    </row>
    <row r="229" spans="1:46" s="66" customFormat="1" ht="13.2" x14ac:dyDescent="0.25">
      <c r="A229" s="67"/>
      <c r="B229" s="74"/>
      <c r="C229" s="67"/>
      <c r="D229" s="67"/>
      <c r="E229" s="67"/>
      <c r="F229" s="67"/>
      <c r="G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T229" s="67"/>
    </row>
    <row r="230" spans="1:46" s="66" customFormat="1" ht="13.2" x14ac:dyDescent="0.25">
      <c r="A230" s="67"/>
      <c r="B230" s="74"/>
      <c r="C230" s="67"/>
      <c r="D230" s="67"/>
      <c r="E230" s="67"/>
      <c r="F230" s="67"/>
      <c r="G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T230" s="67"/>
    </row>
    <row r="231" spans="1:46" s="66" customFormat="1" ht="13.2" x14ac:dyDescent="0.25">
      <c r="A231" s="67"/>
      <c r="B231" s="74"/>
      <c r="C231" s="67"/>
      <c r="D231" s="67"/>
      <c r="E231" s="67"/>
      <c r="F231" s="67"/>
      <c r="G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T231" s="67"/>
    </row>
    <row r="232" spans="1:46" s="66" customFormat="1" ht="13.2" x14ac:dyDescent="0.25">
      <c r="A232" s="67"/>
      <c r="B232" s="74"/>
      <c r="C232" s="67"/>
      <c r="D232" s="67"/>
      <c r="E232" s="67"/>
      <c r="F232" s="67"/>
      <c r="G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T232" s="67"/>
    </row>
    <row r="233" spans="1:46" s="66" customFormat="1" ht="13.2" x14ac:dyDescent="0.25">
      <c r="A233" s="67"/>
      <c r="B233" s="74"/>
      <c r="C233" s="67"/>
      <c r="D233" s="67"/>
      <c r="E233" s="67"/>
      <c r="F233" s="67"/>
      <c r="G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T233" s="67"/>
    </row>
    <row r="234" spans="1:46" s="66" customFormat="1" ht="13.2" x14ac:dyDescent="0.25">
      <c r="A234" s="67"/>
      <c r="B234" s="74"/>
      <c r="C234" s="67"/>
      <c r="D234" s="67"/>
      <c r="E234" s="67"/>
      <c r="F234" s="67"/>
      <c r="G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T234" s="67"/>
    </row>
    <row r="235" spans="1:46" s="66" customFormat="1" ht="13.2" x14ac:dyDescent="0.25">
      <c r="A235" s="67"/>
      <c r="B235" s="74"/>
      <c r="C235" s="67"/>
      <c r="D235" s="67"/>
      <c r="E235" s="67"/>
      <c r="F235" s="67"/>
      <c r="G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T235" s="67"/>
    </row>
    <row r="236" spans="1:46" s="66" customFormat="1" ht="13.2" x14ac:dyDescent="0.25">
      <c r="A236" s="67"/>
      <c r="B236" s="74"/>
      <c r="C236" s="67"/>
      <c r="D236" s="67"/>
      <c r="E236" s="67"/>
      <c r="F236" s="67"/>
      <c r="G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T236" s="67"/>
    </row>
    <row r="237" spans="1:46" s="66" customFormat="1" ht="13.2" x14ac:dyDescent="0.25">
      <c r="A237" s="67"/>
      <c r="B237" s="74"/>
      <c r="C237" s="67"/>
      <c r="D237" s="67"/>
      <c r="E237" s="67"/>
      <c r="F237" s="67"/>
      <c r="G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T237" s="67"/>
    </row>
    <row r="238" spans="1:46" s="66" customFormat="1" ht="13.2" x14ac:dyDescent="0.25">
      <c r="A238" s="67"/>
      <c r="B238" s="74"/>
      <c r="C238" s="67"/>
      <c r="D238" s="67"/>
      <c r="E238" s="67"/>
      <c r="F238" s="67"/>
      <c r="G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T238" s="67"/>
    </row>
    <row r="239" spans="1:46" s="66" customFormat="1" ht="13.2" x14ac:dyDescent="0.25">
      <c r="A239" s="67"/>
      <c r="B239" s="74"/>
      <c r="C239" s="67"/>
      <c r="D239" s="67"/>
      <c r="E239" s="67"/>
      <c r="F239" s="67"/>
      <c r="G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T239" s="67"/>
    </row>
    <row r="240" spans="1:46" s="66" customFormat="1" ht="13.2" x14ac:dyDescent="0.25">
      <c r="A240" s="67"/>
      <c r="B240" s="74"/>
      <c r="C240" s="67"/>
      <c r="D240" s="67"/>
      <c r="E240" s="67"/>
      <c r="F240" s="67"/>
      <c r="G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T240" s="67"/>
    </row>
    <row r="241" spans="1:46" s="66" customFormat="1" ht="13.2" x14ac:dyDescent="0.25">
      <c r="A241" s="67"/>
      <c r="B241" s="74"/>
      <c r="C241" s="67"/>
      <c r="D241" s="67"/>
      <c r="E241" s="67"/>
      <c r="F241" s="67"/>
      <c r="G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T241" s="67"/>
    </row>
    <row r="242" spans="1:46" s="66" customFormat="1" ht="13.2" x14ac:dyDescent="0.25">
      <c r="A242" s="67"/>
      <c r="B242" s="74"/>
      <c r="C242" s="67"/>
      <c r="D242" s="67"/>
      <c r="E242" s="67"/>
      <c r="F242" s="67"/>
      <c r="G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T242" s="67"/>
    </row>
    <row r="243" spans="1:46" s="66" customFormat="1" ht="13.2" x14ac:dyDescent="0.25">
      <c r="A243" s="67"/>
      <c r="B243" s="74"/>
      <c r="C243" s="67"/>
      <c r="D243" s="67"/>
      <c r="E243" s="67"/>
      <c r="F243" s="67"/>
      <c r="G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T243" s="67"/>
    </row>
    <row r="244" spans="1:46" s="66" customFormat="1" ht="13.2" x14ac:dyDescent="0.25">
      <c r="A244" s="67"/>
      <c r="B244" s="74"/>
      <c r="C244" s="67"/>
      <c r="D244" s="67"/>
      <c r="E244" s="67"/>
      <c r="F244" s="67"/>
      <c r="G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T244" s="67"/>
    </row>
    <row r="245" spans="1:46" s="66" customFormat="1" ht="13.2" x14ac:dyDescent="0.25">
      <c r="A245" s="67"/>
      <c r="B245" s="74"/>
      <c r="C245" s="67"/>
      <c r="D245" s="67"/>
      <c r="E245" s="67"/>
      <c r="F245" s="67"/>
      <c r="G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T245" s="67"/>
    </row>
    <row r="246" spans="1:46" s="66" customFormat="1" ht="13.2" x14ac:dyDescent="0.25">
      <c r="A246" s="67"/>
      <c r="B246" s="74"/>
      <c r="C246" s="67"/>
      <c r="D246" s="67"/>
      <c r="E246" s="67"/>
      <c r="F246" s="67"/>
      <c r="G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T246" s="67"/>
    </row>
    <row r="247" spans="1:46" s="66" customFormat="1" ht="13.2" x14ac:dyDescent="0.25">
      <c r="A247" s="67"/>
      <c r="B247" s="74"/>
      <c r="C247" s="67"/>
      <c r="D247" s="67"/>
      <c r="E247" s="67"/>
      <c r="F247" s="67"/>
      <c r="G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T247" s="67"/>
    </row>
    <row r="248" spans="1:46" s="66" customFormat="1" ht="13.2" x14ac:dyDescent="0.25">
      <c r="A248" s="67"/>
      <c r="B248" s="74"/>
      <c r="C248" s="67"/>
      <c r="D248" s="67"/>
      <c r="E248" s="67"/>
      <c r="F248" s="67"/>
      <c r="G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T248" s="67"/>
    </row>
    <row r="249" spans="1:46" s="66" customFormat="1" ht="13.2" x14ac:dyDescent="0.25">
      <c r="A249" s="67"/>
      <c r="B249" s="74"/>
      <c r="C249" s="67"/>
      <c r="D249" s="67"/>
      <c r="E249" s="67"/>
      <c r="F249" s="67"/>
      <c r="G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T249" s="67"/>
    </row>
    <row r="250" spans="1:46" s="66" customFormat="1" ht="13.2" x14ac:dyDescent="0.25">
      <c r="A250" s="67"/>
      <c r="B250" s="74"/>
      <c r="C250" s="67"/>
      <c r="D250" s="67"/>
      <c r="E250" s="67"/>
      <c r="F250" s="67"/>
      <c r="G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T250" s="67"/>
    </row>
    <row r="251" spans="1:46" s="66" customFormat="1" ht="13.2" x14ac:dyDescent="0.25">
      <c r="A251" s="67"/>
      <c r="B251" s="74"/>
      <c r="C251" s="67"/>
      <c r="D251" s="67"/>
      <c r="E251" s="67"/>
      <c r="F251" s="67"/>
      <c r="G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T251" s="67"/>
    </row>
    <row r="252" spans="1:46" s="66" customFormat="1" ht="13.2" x14ac:dyDescent="0.25">
      <c r="A252" s="67"/>
      <c r="B252" s="74"/>
      <c r="C252" s="67"/>
      <c r="D252" s="67"/>
      <c r="E252" s="67"/>
      <c r="F252" s="67"/>
      <c r="G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T252" s="67"/>
    </row>
    <row r="253" spans="1:46" s="66" customFormat="1" ht="13.2" x14ac:dyDescent="0.25">
      <c r="A253" s="67"/>
      <c r="B253" s="74"/>
      <c r="C253" s="67"/>
      <c r="D253" s="67"/>
      <c r="E253" s="67"/>
      <c r="F253" s="67"/>
      <c r="G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T253" s="67"/>
    </row>
    <row r="254" spans="1:46" s="66" customFormat="1" ht="13.2" x14ac:dyDescent="0.25">
      <c r="A254" s="67"/>
      <c r="B254" s="74"/>
      <c r="C254" s="67"/>
      <c r="D254" s="67"/>
      <c r="E254" s="67"/>
      <c r="F254" s="67"/>
      <c r="G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T254" s="67"/>
    </row>
    <row r="255" spans="1:46" s="66" customFormat="1" ht="13.2" x14ac:dyDescent="0.25">
      <c r="A255" s="67"/>
      <c r="B255" s="74"/>
      <c r="C255" s="67"/>
      <c r="D255" s="67"/>
      <c r="E255" s="67"/>
      <c r="F255" s="67"/>
      <c r="G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T255" s="67"/>
    </row>
    <row r="256" spans="1:46" s="66" customFormat="1" ht="13.2" x14ac:dyDescent="0.25">
      <c r="A256" s="67"/>
      <c r="B256" s="74"/>
      <c r="C256" s="67"/>
      <c r="D256" s="67"/>
      <c r="E256" s="67"/>
      <c r="F256" s="67"/>
      <c r="G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T256" s="67"/>
    </row>
    <row r="257" spans="1:46" s="66" customFormat="1" ht="13.2" x14ac:dyDescent="0.25">
      <c r="A257" s="67"/>
      <c r="B257" s="74"/>
      <c r="C257" s="67"/>
      <c r="D257" s="67"/>
      <c r="E257" s="67"/>
      <c r="F257" s="67"/>
      <c r="G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T257" s="67"/>
    </row>
    <row r="258" spans="1:46" s="66" customFormat="1" ht="13.2" x14ac:dyDescent="0.25">
      <c r="A258" s="67"/>
      <c r="B258" s="74"/>
      <c r="C258" s="67"/>
      <c r="D258" s="67"/>
      <c r="E258" s="67"/>
      <c r="F258" s="67"/>
      <c r="G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T258" s="67"/>
    </row>
    <row r="259" spans="1:46" s="66" customFormat="1" ht="13.2" x14ac:dyDescent="0.25">
      <c r="A259" s="67"/>
      <c r="B259" s="74"/>
      <c r="C259" s="67"/>
      <c r="D259" s="67"/>
      <c r="E259" s="67"/>
      <c r="F259" s="67"/>
      <c r="G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T259" s="67"/>
    </row>
    <row r="260" spans="1:46" s="66" customFormat="1" ht="13.2" x14ac:dyDescent="0.25">
      <c r="A260" s="67"/>
      <c r="B260" s="74"/>
      <c r="C260" s="67"/>
      <c r="D260" s="67"/>
      <c r="E260" s="67"/>
      <c r="F260" s="67"/>
      <c r="G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T260" s="67"/>
    </row>
    <row r="261" spans="1:46" s="66" customFormat="1" ht="13.2" x14ac:dyDescent="0.25">
      <c r="A261" s="67"/>
      <c r="B261" s="74"/>
      <c r="C261" s="67"/>
      <c r="D261" s="67"/>
      <c r="E261" s="67"/>
      <c r="F261" s="67"/>
      <c r="G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T261" s="67"/>
    </row>
    <row r="262" spans="1:46" s="66" customFormat="1" ht="13.2" x14ac:dyDescent="0.25">
      <c r="A262" s="67"/>
      <c r="B262" s="74"/>
      <c r="C262" s="67"/>
      <c r="D262" s="67"/>
      <c r="E262" s="67"/>
      <c r="F262" s="67"/>
      <c r="G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T262" s="67"/>
    </row>
    <row r="263" spans="1:46" s="66" customFormat="1" ht="13.2" x14ac:dyDescent="0.25">
      <c r="A263" s="67"/>
      <c r="B263" s="74"/>
      <c r="C263" s="67"/>
      <c r="D263" s="67"/>
      <c r="E263" s="67"/>
      <c r="F263" s="67"/>
      <c r="G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T263" s="67"/>
    </row>
    <row r="264" spans="1:46" s="66" customFormat="1" ht="13.2" x14ac:dyDescent="0.25">
      <c r="A264" s="67"/>
      <c r="B264" s="74"/>
      <c r="C264" s="67"/>
      <c r="D264" s="67"/>
      <c r="E264" s="67"/>
      <c r="F264" s="67"/>
      <c r="G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T264" s="67"/>
    </row>
    <row r="265" spans="1:46" s="66" customFormat="1" ht="13.2" x14ac:dyDescent="0.25">
      <c r="A265" s="67"/>
      <c r="B265" s="74"/>
      <c r="C265" s="67"/>
      <c r="D265" s="67"/>
      <c r="E265" s="67"/>
      <c r="F265" s="67"/>
      <c r="G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T265" s="67"/>
    </row>
    <row r="266" spans="1:46" s="66" customFormat="1" ht="13.2" x14ac:dyDescent="0.25">
      <c r="A266" s="67"/>
      <c r="B266" s="74"/>
      <c r="C266" s="67"/>
      <c r="D266" s="67"/>
      <c r="E266" s="67"/>
      <c r="F266" s="67"/>
      <c r="G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T266" s="67"/>
    </row>
    <row r="267" spans="1:46" s="66" customFormat="1" ht="13.2" x14ac:dyDescent="0.25">
      <c r="A267" s="67"/>
      <c r="B267" s="74"/>
      <c r="C267" s="67"/>
      <c r="D267" s="67"/>
      <c r="E267" s="67"/>
      <c r="F267" s="67"/>
      <c r="G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T267" s="67"/>
    </row>
    <row r="268" spans="1:46" s="66" customFormat="1" ht="13.2" x14ac:dyDescent="0.25">
      <c r="A268" s="67"/>
      <c r="B268" s="74"/>
      <c r="C268" s="67"/>
      <c r="D268" s="67"/>
      <c r="E268" s="67"/>
      <c r="F268" s="67"/>
      <c r="G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T268" s="67"/>
    </row>
    <row r="269" spans="1:46" s="66" customFormat="1" ht="13.2" x14ac:dyDescent="0.25">
      <c r="A269" s="67"/>
      <c r="B269" s="74"/>
      <c r="C269" s="67"/>
      <c r="D269" s="67"/>
      <c r="E269" s="67"/>
      <c r="F269" s="67"/>
      <c r="G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T269" s="67"/>
    </row>
    <row r="270" spans="1:46" s="66" customFormat="1" ht="13.2" x14ac:dyDescent="0.25">
      <c r="A270" s="67"/>
      <c r="B270" s="74"/>
      <c r="C270" s="67"/>
      <c r="D270" s="67"/>
      <c r="E270" s="67"/>
      <c r="F270" s="67"/>
      <c r="G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T270" s="67"/>
    </row>
    <row r="271" spans="1:46" s="66" customFormat="1" ht="13.2" x14ac:dyDescent="0.25">
      <c r="A271" s="67"/>
      <c r="B271" s="74"/>
      <c r="C271" s="67"/>
      <c r="D271" s="67"/>
      <c r="E271" s="67"/>
      <c r="F271" s="67"/>
      <c r="G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T271" s="67"/>
    </row>
    <row r="272" spans="1:46" s="66" customFormat="1" ht="13.2" x14ac:dyDescent="0.25">
      <c r="A272" s="67"/>
      <c r="B272" s="74"/>
      <c r="C272" s="67"/>
      <c r="D272" s="67"/>
      <c r="E272" s="67"/>
      <c r="F272" s="67"/>
      <c r="G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T272" s="67"/>
    </row>
    <row r="273" spans="1:46" s="66" customFormat="1" ht="13.2" x14ac:dyDescent="0.25">
      <c r="A273" s="67"/>
      <c r="B273" s="74"/>
      <c r="C273" s="67"/>
      <c r="D273" s="67"/>
      <c r="E273" s="67"/>
      <c r="F273" s="67"/>
      <c r="G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T273" s="67"/>
    </row>
    <row r="274" spans="1:46" s="66" customFormat="1" ht="13.2" x14ac:dyDescent="0.25">
      <c r="A274" s="67"/>
      <c r="B274" s="74"/>
      <c r="C274" s="67"/>
      <c r="D274" s="67"/>
      <c r="E274" s="67"/>
      <c r="F274" s="67"/>
      <c r="G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T274" s="67"/>
    </row>
    <row r="275" spans="1:46" s="66" customFormat="1" ht="13.2" x14ac:dyDescent="0.25">
      <c r="A275" s="67"/>
      <c r="B275" s="74"/>
      <c r="C275" s="67"/>
      <c r="D275" s="67"/>
      <c r="E275" s="67"/>
      <c r="F275" s="67"/>
      <c r="G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T275" s="67"/>
    </row>
    <row r="276" spans="1:46" s="66" customFormat="1" ht="13.2" x14ac:dyDescent="0.25">
      <c r="A276" s="67"/>
      <c r="B276" s="74"/>
      <c r="C276" s="67"/>
      <c r="D276" s="67"/>
      <c r="E276" s="67"/>
      <c r="F276" s="67"/>
      <c r="G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T276" s="67"/>
    </row>
    <row r="277" spans="1:46" s="66" customFormat="1" ht="13.2" x14ac:dyDescent="0.25">
      <c r="A277" s="67"/>
      <c r="B277" s="74"/>
      <c r="C277" s="67"/>
      <c r="D277" s="67"/>
      <c r="E277" s="67"/>
      <c r="F277" s="67"/>
      <c r="G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T277" s="67"/>
    </row>
    <row r="278" spans="1:46" s="66" customFormat="1" ht="13.2" x14ac:dyDescent="0.25">
      <c r="A278" s="67"/>
      <c r="B278" s="74"/>
      <c r="C278" s="67"/>
      <c r="D278" s="67"/>
      <c r="E278" s="67"/>
      <c r="F278" s="67"/>
      <c r="G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T278" s="67"/>
    </row>
    <row r="279" spans="1:46" s="66" customFormat="1" ht="13.2" x14ac:dyDescent="0.25">
      <c r="A279" s="67"/>
      <c r="B279" s="74"/>
      <c r="C279" s="67"/>
      <c r="D279" s="67"/>
      <c r="E279" s="67"/>
      <c r="F279" s="67"/>
      <c r="G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T279" s="67"/>
    </row>
    <row r="280" spans="1:46" s="66" customFormat="1" ht="13.2" x14ac:dyDescent="0.25">
      <c r="A280" s="67"/>
      <c r="B280" s="74"/>
      <c r="C280" s="67"/>
      <c r="D280" s="67"/>
      <c r="E280" s="67"/>
      <c r="F280" s="67"/>
      <c r="G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T280" s="67"/>
    </row>
    <row r="281" spans="1:46" s="66" customFormat="1" ht="13.2" x14ac:dyDescent="0.25">
      <c r="A281" s="67"/>
      <c r="B281" s="74"/>
      <c r="C281" s="67"/>
      <c r="D281" s="67"/>
      <c r="E281" s="67"/>
      <c r="F281" s="67"/>
      <c r="G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T281" s="67"/>
    </row>
    <row r="282" spans="1:46" s="66" customFormat="1" ht="13.2" x14ac:dyDescent="0.25">
      <c r="A282" s="67"/>
      <c r="B282" s="74"/>
      <c r="C282" s="67"/>
      <c r="D282" s="67"/>
      <c r="E282" s="67"/>
      <c r="F282" s="67"/>
      <c r="G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T282" s="67"/>
    </row>
    <row r="283" spans="1:46" s="66" customFormat="1" ht="13.2" x14ac:dyDescent="0.25">
      <c r="A283" s="67"/>
      <c r="B283" s="74"/>
      <c r="C283" s="67"/>
      <c r="D283" s="67"/>
      <c r="E283" s="67"/>
      <c r="F283" s="67"/>
      <c r="G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T283" s="67"/>
    </row>
    <row r="284" spans="1:46" s="66" customFormat="1" ht="13.2" x14ac:dyDescent="0.25">
      <c r="A284" s="67"/>
      <c r="B284" s="74"/>
      <c r="C284" s="67"/>
      <c r="D284" s="67"/>
      <c r="E284" s="67"/>
      <c r="F284" s="67"/>
      <c r="G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T284" s="67"/>
    </row>
    <row r="285" spans="1:46" s="66" customFormat="1" ht="13.2" x14ac:dyDescent="0.25">
      <c r="A285" s="67"/>
      <c r="B285" s="74"/>
      <c r="C285" s="67"/>
      <c r="D285" s="67"/>
      <c r="E285" s="67"/>
      <c r="F285" s="67"/>
      <c r="G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T285" s="67"/>
    </row>
    <row r="286" spans="1:46" s="66" customFormat="1" ht="13.2" x14ac:dyDescent="0.25">
      <c r="A286" s="67"/>
      <c r="B286" s="74"/>
      <c r="C286" s="67"/>
      <c r="D286" s="67"/>
      <c r="E286" s="67"/>
      <c r="F286" s="67"/>
      <c r="G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T286" s="67"/>
    </row>
    <row r="287" spans="1:46" s="66" customFormat="1" ht="13.2" x14ac:dyDescent="0.25">
      <c r="A287" s="67"/>
      <c r="B287" s="74"/>
      <c r="C287" s="67"/>
      <c r="D287" s="67"/>
      <c r="E287" s="67"/>
      <c r="F287" s="67"/>
      <c r="G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T287" s="67"/>
    </row>
    <row r="288" spans="1:46" s="66" customFormat="1" ht="13.2" x14ac:dyDescent="0.25">
      <c r="A288" s="67"/>
      <c r="B288" s="74"/>
      <c r="C288" s="67"/>
      <c r="D288" s="67"/>
      <c r="E288" s="67"/>
      <c r="F288" s="67"/>
      <c r="G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T288" s="67"/>
    </row>
    <row r="289" spans="1:46" s="66" customFormat="1" ht="13.2" x14ac:dyDescent="0.25">
      <c r="A289" s="67"/>
      <c r="B289" s="74"/>
      <c r="C289" s="67"/>
      <c r="D289" s="67"/>
      <c r="E289" s="67"/>
      <c r="F289" s="67"/>
      <c r="G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T289" s="67"/>
    </row>
    <row r="290" spans="1:46" s="66" customFormat="1" ht="13.2" x14ac:dyDescent="0.25">
      <c r="A290" s="67"/>
      <c r="B290" s="74"/>
      <c r="C290" s="67"/>
      <c r="D290" s="67"/>
      <c r="E290" s="67"/>
      <c r="F290" s="67"/>
      <c r="G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T290" s="67"/>
    </row>
    <row r="291" spans="1:46" s="66" customFormat="1" ht="13.2" x14ac:dyDescent="0.25">
      <c r="A291" s="67"/>
      <c r="B291" s="74"/>
      <c r="C291" s="67"/>
      <c r="D291" s="67"/>
      <c r="E291" s="67"/>
      <c r="F291" s="67"/>
      <c r="G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T291" s="67"/>
    </row>
    <row r="292" spans="1:46" s="66" customFormat="1" ht="13.2" x14ac:dyDescent="0.25">
      <c r="A292" s="67"/>
      <c r="B292" s="74"/>
      <c r="C292" s="67"/>
      <c r="D292" s="67"/>
      <c r="E292" s="67"/>
      <c r="F292" s="67"/>
      <c r="G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T292" s="67"/>
    </row>
    <row r="293" spans="1:46" s="66" customFormat="1" ht="13.2" x14ac:dyDescent="0.25">
      <c r="A293" s="67"/>
      <c r="B293" s="74"/>
      <c r="C293" s="67"/>
      <c r="D293" s="67"/>
      <c r="E293" s="67"/>
      <c r="F293" s="67"/>
      <c r="G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T293" s="67"/>
    </row>
    <row r="294" spans="1:46" s="66" customFormat="1" ht="13.2" x14ac:dyDescent="0.25">
      <c r="A294" s="67"/>
      <c r="B294" s="74"/>
      <c r="C294" s="67"/>
      <c r="D294" s="67"/>
      <c r="E294" s="67"/>
      <c r="F294" s="67"/>
      <c r="G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T294" s="67"/>
    </row>
    <row r="295" spans="1:46" s="66" customFormat="1" ht="13.2" x14ac:dyDescent="0.25">
      <c r="A295" s="67"/>
      <c r="B295" s="74"/>
      <c r="C295" s="67"/>
      <c r="D295" s="67"/>
      <c r="E295" s="67"/>
      <c r="F295" s="67"/>
      <c r="G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T295" s="67"/>
    </row>
    <row r="296" spans="1:46" s="66" customFormat="1" ht="13.2" x14ac:dyDescent="0.25">
      <c r="A296" s="67"/>
      <c r="B296" s="74"/>
      <c r="C296" s="67"/>
      <c r="D296" s="67"/>
      <c r="E296" s="67"/>
      <c r="F296" s="67"/>
      <c r="G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T296" s="67"/>
    </row>
    <row r="297" spans="1:46" s="66" customFormat="1" ht="13.2" x14ac:dyDescent="0.25">
      <c r="A297" s="67"/>
      <c r="B297" s="74"/>
      <c r="C297" s="67"/>
      <c r="D297" s="67"/>
      <c r="E297" s="67"/>
      <c r="F297" s="67"/>
      <c r="G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T297" s="67"/>
    </row>
    <row r="298" spans="1:46" s="66" customFormat="1" ht="13.2" x14ac:dyDescent="0.25">
      <c r="A298" s="67"/>
      <c r="B298" s="74"/>
      <c r="C298" s="67"/>
      <c r="D298" s="67"/>
      <c r="E298" s="67"/>
      <c r="F298" s="67"/>
      <c r="G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T298" s="67"/>
    </row>
    <row r="299" spans="1:46" s="66" customFormat="1" ht="13.2" x14ac:dyDescent="0.25">
      <c r="A299" s="67"/>
      <c r="B299" s="74"/>
      <c r="C299" s="67"/>
      <c r="D299" s="67"/>
      <c r="E299" s="67"/>
      <c r="F299" s="67"/>
      <c r="G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T299" s="67"/>
    </row>
    <row r="300" spans="1:46" s="66" customFormat="1" ht="13.2" x14ac:dyDescent="0.25">
      <c r="A300" s="67"/>
      <c r="B300" s="74"/>
      <c r="C300" s="67"/>
      <c r="D300" s="67"/>
      <c r="E300" s="67"/>
      <c r="F300" s="67"/>
      <c r="G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T300" s="67"/>
    </row>
    <row r="301" spans="1:46" s="66" customFormat="1" ht="13.2" x14ac:dyDescent="0.25">
      <c r="A301" s="67"/>
      <c r="B301" s="74"/>
      <c r="C301" s="67"/>
      <c r="D301" s="67"/>
      <c r="E301" s="67"/>
      <c r="F301" s="67"/>
      <c r="G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T301" s="67"/>
    </row>
    <row r="302" spans="1:46" s="66" customFormat="1" ht="13.2" x14ac:dyDescent="0.25">
      <c r="A302" s="67"/>
      <c r="B302" s="74"/>
      <c r="C302" s="67"/>
      <c r="D302" s="67"/>
      <c r="E302" s="67"/>
      <c r="F302" s="67"/>
      <c r="G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T302" s="67"/>
    </row>
    <row r="303" spans="1:46" s="66" customFormat="1" ht="13.2" x14ac:dyDescent="0.25">
      <c r="A303" s="67"/>
      <c r="B303" s="74"/>
      <c r="C303" s="67"/>
      <c r="D303" s="67"/>
      <c r="E303" s="67"/>
      <c r="F303" s="67"/>
      <c r="G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T303" s="67"/>
    </row>
    <row r="304" spans="1:46" s="66" customFormat="1" ht="13.2" x14ac:dyDescent="0.25">
      <c r="A304" s="67"/>
      <c r="B304" s="74"/>
      <c r="C304" s="67"/>
      <c r="D304" s="67"/>
      <c r="E304" s="67"/>
      <c r="F304" s="67"/>
      <c r="G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T304" s="67"/>
    </row>
    <row r="305" spans="1:46" s="66" customFormat="1" ht="13.2" x14ac:dyDescent="0.25">
      <c r="A305" s="67"/>
      <c r="B305" s="74"/>
      <c r="C305" s="67"/>
      <c r="D305" s="67"/>
      <c r="E305" s="67"/>
      <c r="F305" s="67"/>
      <c r="G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T305" s="67"/>
    </row>
    <row r="306" spans="1:46" s="66" customFormat="1" ht="13.2" x14ac:dyDescent="0.25">
      <c r="A306" s="67"/>
      <c r="B306" s="74"/>
      <c r="C306" s="67"/>
      <c r="D306" s="67"/>
      <c r="E306" s="67"/>
      <c r="F306" s="67"/>
      <c r="G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T306" s="67"/>
    </row>
    <row r="307" spans="1:46" s="66" customFormat="1" ht="13.2" x14ac:dyDescent="0.25">
      <c r="A307" s="67"/>
      <c r="B307" s="74"/>
      <c r="C307" s="67"/>
      <c r="D307" s="67"/>
      <c r="E307" s="67"/>
      <c r="F307" s="67"/>
      <c r="G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T307" s="67"/>
    </row>
    <row r="308" spans="1:46" s="66" customFormat="1" ht="13.2" x14ac:dyDescent="0.25">
      <c r="A308" s="67"/>
      <c r="B308" s="74"/>
      <c r="C308" s="67"/>
      <c r="D308" s="67"/>
      <c r="E308" s="67"/>
      <c r="F308" s="67"/>
      <c r="G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T308" s="67"/>
    </row>
    <row r="309" spans="1:46" s="66" customFormat="1" ht="13.2" x14ac:dyDescent="0.25">
      <c r="A309" s="67"/>
      <c r="B309" s="74"/>
      <c r="C309" s="67"/>
      <c r="D309" s="67"/>
      <c r="E309" s="67"/>
      <c r="F309" s="67"/>
      <c r="G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T309" s="67"/>
    </row>
    <row r="310" spans="1:46" s="66" customFormat="1" ht="13.2" x14ac:dyDescent="0.25">
      <c r="A310" s="67"/>
      <c r="B310" s="74"/>
      <c r="C310" s="67"/>
      <c r="D310" s="67"/>
      <c r="E310" s="67"/>
      <c r="F310" s="67"/>
      <c r="G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T310" s="67"/>
    </row>
    <row r="311" spans="1:46" s="66" customFormat="1" ht="13.2" x14ac:dyDescent="0.25">
      <c r="A311" s="67"/>
      <c r="B311" s="74"/>
      <c r="C311" s="67"/>
      <c r="D311" s="67"/>
      <c r="E311" s="67"/>
      <c r="F311" s="67"/>
      <c r="G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T311" s="67"/>
    </row>
    <row r="312" spans="1:46" s="66" customFormat="1" ht="13.2" x14ac:dyDescent="0.25">
      <c r="A312" s="67"/>
      <c r="B312" s="74"/>
      <c r="C312" s="67"/>
      <c r="D312" s="67"/>
      <c r="E312" s="67"/>
      <c r="F312" s="67"/>
      <c r="G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T312" s="67"/>
    </row>
    <row r="313" spans="1:46" s="66" customFormat="1" ht="13.2" x14ac:dyDescent="0.25">
      <c r="A313" s="67"/>
      <c r="B313" s="74"/>
      <c r="C313" s="67"/>
      <c r="D313" s="67"/>
      <c r="E313" s="67"/>
      <c r="F313" s="67"/>
      <c r="G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T313" s="67"/>
    </row>
    <row r="314" spans="1:46" s="66" customFormat="1" ht="13.2" x14ac:dyDescent="0.25">
      <c r="A314" s="67"/>
      <c r="B314" s="74"/>
      <c r="C314" s="67"/>
      <c r="D314" s="67"/>
      <c r="E314" s="67"/>
      <c r="F314" s="67"/>
      <c r="G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T314" s="67"/>
    </row>
    <row r="315" spans="1:46" s="66" customFormat="1" ht="13.2" x14ac:dyDescent="0.25">
      <c r="A315" s="67"/>
      <c r="B315" s="74"/>
      <c r="C315" s="67"/>
      <c r="D315" s="67"/>
      <c r="E315" s="67"/>
      <c r="F315" s="67"/>
      <c r="G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T315" s="67"/>
    </row>
    <row r="316" spans="1:46" s="66" customFormat="1" ht="13.2" x14ac:dyDescent="0.25">
      <c r="A316" s="67"/>
      <c r="B316" s="74"/>
      <c r="C316" s="67"/>
      <c r="D316" s="67"/>
      <c r="E316" s="67"/>
      <c r="F316" s="67"/>
      <c r="G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T316" s="67"/>
    </row>
    <row r="317" spans="1:46" s="66" customFormat="1" ht="13.2" x14ac:dyDescent="0.25">
      <c r="A317" s="67"/>
      <c r="B317" s="74"/>
      <c r="C317" s="67"/>
      <c r="D317" s="67"/>
      <c r="E317" s="67"/>
      <c r="F317" s="67"/>
      <c r="G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T317" s="67"/>
    </row>
    <row r="318" spans="1:46" s="66" customFormat="1" ht="13.2" x14ac:dyDescent="0.25">
      <c r="A318" s="67"/>
      <c r="B318" s="74"/>
      <c r="C318" s="67"/>
      <c r="D318" s="67"/>
      <c r="E318" s="67"/>
      <c r="F318" s="67"/>
      <c r="G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T318" s="67"/>
    </row>
    <row r="319" spans="1:46" s="66" customFormat="1" ht="13.2" x14ac:dyDescent="0.25">
      <c r="A319" s="67"/>
      <c r="B319" s="74"/>
      <c r="C319" s="67"/>
      <c r="D319" s="67"/>
      <c r="E319" s="67"/>
      <c r="F319" s="67"/>
      <c r="G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T319" s="67"/>
    </row>
    <row r="320" spans="1:46" s="66" customFormat="1" ht="13.2" x14ac:dyDescent="0.25">
      <c r="A320" s="67"/>
      <c r="B320" s="74"/>
      <c r="C320" s="67"/>
      <c r="D320" s="67"/>
      <c r="E320" s="67"/>
      <c r="F320" s="67"/>
      <c r="G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T320" s="67"/>
    </row>
    <row r="321" spans="1:46" s="66" customFormat="1" ht="13.2" x14ac:dyDescent="0.25">
      <c r="A321" s="67"/>
      <c r="B321" s="74"/>
      <c r="C321" s="67"/>
      <c r="D321" s="67"/>
      <c r="E321" s="67"/>
      <c r="F321" s="67"/>
      <c r="G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T321" s="67"/>
    </row>
    <row r="322" spans="1:46" s="66" customFormat="1" ht="13.2" x14ac:dyDescent="0.25">
      <c r="A322" s="67"/>
      <c r="B322" s="74"/>
      <c r="C322" s="67"/>
      <c r="D322" s="67"/>
      <c r="E322" s="67"/>
      <c r="F322" s="67"/>
      <c r="G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T322" s="67"/>
    </row>
    <row r="323" spans="1:46" s="66" customFormat="1" ht="13.2" x14ac:dyDescent="0.25">
      <c r="A323" s="67"/>
      <c r="B323" s="74"/>
      <c r="C323" s="67"/>
      <c r="D323" s="67"/>
      <c r="E323" s="67"/>
      <c r="F323" s="67"/>
      <c r="G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T323" s="67"/>
    </row>
    <row r="324" spans="1:46" s="66" customFormat="1" ht="13.2" x14ac:dyDescent="0.25">
      <c r="A324" s="67"/>
      <c r="B324" s="74"/>
      <c r="C324" s="67"/>
      <c r="D324" s="67"/>
      <c r="E324" s="67"/>
      <c r="F324" s="67"/>
      <c r="G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T324" s="67"/>
    </row>
    <row r="325" spans="1:46" s="66" customFormat="1" ht="13.2" x14ac:dyDescent="0.25">
      <c r="A325" s="67"/>
      <c r="B325" s="74"/>
      <c r="C325" s="67"/>
      <c r="D325" s="67"/>
      <c r="E325" s="67"/>
      <c r="F325" s="67"/>
      <c r="G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T325" s="67"/>
    </row>
    <row r="326" spans="1:46" s="66" customFormat="1" ht="13.2" x14ac:dyDescent="0.25">
      <c r="A326" s="67"/>
      <c r="B326" s="74"/>
      <c r="C326" s="67"/>
      <c r="D326" s="67"/>
      <c r="E326" s="67"/>
      <c r="F326" s="67"/>
      <c r="G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T326" s="67"/>
    </row>
    <row r="327" spans="1:46" s="66" customFormat="1" ht="13.2" x14ac:dyDescent="0.25">
      <c r="A327" s="67"/>
      <c r="B327" s="74"/>
      <c r="C327" s="67"/>
      <c r="D327" s="67"/>
      <c r="E327" s="67"/>
      <c r="F327" s="67"/>
      <c r="G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T327" s="67"/>
    </row>
    <row r="328" spans="1:46" s="66" customFormat="1" ht="13.2" x14ac:dyDescent="0.25">
      <c r="A328" s="67"/>
      <c r="B328" s="74"/>
      <c r="C328" s="67"/>
      <c r="D328" s="67"/>
      <c r="E328" s="67"/>
      <c r="F328" s="67"/>
      <c r="G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T328" s="67"/>
    </row>
    <row r="329" spans="1:46" s="66" customFormat="1" ht="13.2" x14ac:dyDescent="0.25">
      <c r="A329" s="67"/>
      <c r="B329" s="74"/>
      <c r="C329" s="67"/>
      <c r="D329" s="67"/>
      <c r="E329" s="67"/>
      <c r="F329" s="67"/>
      <c r="G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T329" s="67"/>
    </row>
    <row r="330" spans="1:46" s="66" customFormat="1" ht="13.2" x14ac:dyDescent="0.25">
      <c r="A330" s="67"/>
      <c r="B330" s="74"/>
      <c r="C330" s="67"/>
      <c r="D330" s="67"/>
      <c r="E330" s="67"/>
      <c r="F330" s="67"/>
      <c r="G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T330" s="67"/>
    </row>
    <row r="331" spans="1:46" s="66" customFormat="1" ht="13.2" x14ac:dyDescent="0.25">
      <c r="A331" s="67"/>
      <c r="B331" s="74"/>
      <c r="C331" s="67"/>
      <c r="D331" s="67"/>
      <c r="E331" s="67"/>
      <c r="F331" s="67"/>
      <c r="G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T331" s="67"/>
    </row>
    <row r="332" spans="1:46" s="66" customFormat="1" ht="13.2" x14ac:dyDescent="0.25">
      <c r="A332" s="67"/>
      <c r="B332" s="74"/>
      <c r="C332" s="67"/>
      <c r="D332" s="67"/>
      <c r="E332" s="67"/>
      <c r="F332" s="67"/>
      <c r="G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T332" s="67"/>
    </row>
    <row r="333" spans="1:46" s="66" customFormat="1" ht="13.2" x14ac:dyDescent="0.25">
      <c r="A333" s="67"/>
      <c r="B333" s="74"/>
      <c r="C333" s="67"/>
      <c r="D333" s="67"/>
      <c r="E333" s="67"/>
      <c r="F333" s="67"/>
      <c r="G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T333" s="67"/>
    </row>
    <row r="334" spans="1:46" s="66" customFormat="1" ht="13.2" x14ac:dyDescent="0.25">
      <c r="A334" s="67"/>
      <c r="B334" s="74"/>
      <c r="C334" s="67"/>
      <c r="D334" s="67"/>
      <c r="E334" s="67"/>
      <c r="F334" s="67"/>
      <c r="G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T334" s="67"/>
    </row>
    <row r="335" spans="1:46" s="66" customFormat="1" ht="13.2" x14ac:dyDescent="0.25">
      <c r="A335" s="67"/>
      <c r="B335" s="74"/>
      <c r="C335" s="67"/>
      <c r="D335" s="67"/>
      <c r="E335" s="67"/>
      <c r="F335" s="67"/>
      <c r="G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T335" s="67"/>
    </row>
    <row r="336" spans="1:46" s="66" customFormat="1" ht="13.2" x14ac:dyDescent="0.25">
      <c r="A336" s="67"/>
      <c r="B336" s="74"/>
      <c r="C336" s="67"/>
      <c r="D336" s="67"/>
      <c r="E336" s="67"/>
      <c r="F336" s="67"/>
      <c r="G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T336" s="67"/>
    </row>
    <row r="337" spans="1:46" s="66" customFormat="1" ht="13.2" x14ac:dyDescent="0.25">
      <c r="A337" s="67"/>
      <c r="B337" s="74"/>
      <c r="C337" s="67"/>
      <c r="D337" s="67"/>
      <c r="E337" s="67"/>
      <c r="F337" s="67"/>
      <c r="G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T337" s="67"/>
    </row>
    <row r="338" spans="1:46" s="66" customFormat="1" ht="13.2" x14ac:dyDescent="0.25">
      <c r="A338" s="67"/>
      <c r="B338" s="74"/>
      <c r="C338" s="67"/>
      <c r="D338" s="67"/>
      <c r="E338" s="67"/>
      <c r="F338" s="67"/>
      <c r="G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T338" s="67"/>
    </row>
    <row r="339" spans="1:46" s="66" customFormat="1" ht="13.2" x14ac:dyDescent="0.25">
      <c r="A339" s="67"/>
      <c r="B339" s="74"/>
      <c r="C339" s="67"/>
      <c r="D339" s="67"/>
      <c r="E339" s="67"/>
      <c r="F339" s="67"/>
      <c r="G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T339" s="67"/>
    </row>
    <row r="340" spans="1:46" s="66" customFormat="1" ht="13.2" x14ac:dyDescent="0.25">
      <c r="A340" s="67"/>
      <c r="B340" s="74"/>
      <c r="C340" s="67"/>
      <c r="D340" s="67"/>
      <c r="E340" s="67"/>
      <c r="F340" s="67"/>
      <c r="G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T340" s="67"/>
    </row>
    <row r="341" spans="1:46" s="66" customFormat="1" ht="13.2" x14ac:dyDescent="0.25">
      <c r="A341" s="67"/>
      <c r="B341" s="74"/>
      <c r="C341" s="67"/>
      <c r="D341" s="67"/>
      <c r="E341" s="67"/>
      <c r="F341" s="67"/>
      <c r="G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T341" s="67"/>
    </row>
    <row r="342" spans="1:46" s="66" customFormat="1" ht="13.2" x14ac:dyDescent="0.25">
      <c r="A342" s="67"/>
      <c r="B342" s="74"/>
      <c r="C342" s="67"/>
      <c r="D342" s="67"/>
      <c r="E342" s="67"/>
      <c r="F342" s="67"/>
      <c r="G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T342" s="67"/>
    </row>
    <row r="343" spans="1:46" s="66" customFormat="1" ht="13.2" x14ac:dyDescent="0.25">
      <c r="A343" s="67"/>
      <c r="B343" s="74"/>
      <c r="C343" s="67"/>
      <c r="D343" s="67"/>
      <c r="E343" s="67"/>
      <c r="F343" s="67"/>
      <c r="G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T343" s="67"/>
    </row>
    <row r="344" spans="1:46" s="66" customFormat="1" ht="13.2" x14ac:dyDescent="0.25">
      <c r="A344" s="67"/>
      <c r="B344" s="74"/>
      <c r="C344" s="67"/>
      <c r="D344" s="67"/>
      <c r="E344" s="67"/>
      <c r="F344" s="67"/>
      <c r="G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T344" s="67"/>
    </row>
    <row r="345" spans="1:46" s="66" customFormat="1" ht="13.2" x14ac:dyDescent="0.25">
      <c r="A345" s="67"/>
      <c r="B345" s="74"/>
      <c r="C345" s="67"/>
      <c r="D345" s="67"/>
      <c r="E345" s="67"/>
      <c r="F345" s="67"/>
      <c r="G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T345" s="67"/>
    </row>
    <row r="346" spans="1:46" s="66" customFormat="1" ht="13.2" x14ac:dyDescent="0.25">
      <c r="A346" s="67"/>
      <c r="B346" s="74"/>
      <c r="C346" s="67"/>
      <c r="D346" s="67"/>
      <c r="E346" s="67"/>
      <c r="F346" s="67"/>
      <c r="G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T346" s="67"/>
    </row>
    <row r="347" spans="1:46" s="66" customFormat="1" ht="13.2" x14ac:dyDescent="0.25">
      <c r="A347" s="67"/>
      <c r="B347" s="74"/>
      <c r="C347" s="67"/>
      <c r="D347" s="67"/>
      <c r="E347" s="67"/>
      <c r="F347" s="67"/>
      <c r="G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T347" s="67"/>
    </row>
    <row r="348" spans="1:46" s="66" customFormat="1" ht="13.2" x14ac:dyDescent="0.25">
      <c r="A348" s="67"/>
      <c r="B348" s="74"/>
      <c r="C348" s="67"/>
      <c r="D348" s="67"/>
      <c r="E348" s="67"/>
      <c r="F348" s="67"/>
      <c r="G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T348" s="67"/>
    </row>
    <row r="349" spans="1:46" s="66" customFormat="1" ht="13.2" x14ac:dyDescent="0.25">
      <c r="A349" s="67"/>
      <c r="B349" s="74"/>
      <c r="C349" s="67"/>
      <c r="D349" s="67"/>
      <c r="E349" s="67"/>
      <c r="F349" s="67"/>
      <c r="G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T349" s="67"/>
    </row>
    <row r="350" spans="1:46" s="66" customFormat="1" ht="13.2" x14ac:dyDescent="0.25">
      <c r="A350" s="67"/>
      <c r="B350" s="74"/>
      <c r="C350" s="67"/>
      <c r="D350" s="67"/>
      <c r="E350" s="67"/>
      <c r="F350" s="67"/>
      <c r="G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T350" s="67"/>
    </row>
    <row r="351" spans="1:46" s="66" customFormat="1" ht="13.2" x14ac:dyDescent="0.25">
      <c r="A351" s="67"/>
      <c r="B351" s="74"/>
      <c r="C351" s="67"/>
      <c r="D351" s="67"/>
      <c r="E351" s="67"/>
      <c r="F351" s="67"/>
      <c r="G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T351" s="67"/>
    </row>
    <row r="352" spans="1:46" s="66" customFormat="1" ht="13.2" x14ac:dyDescent="0.25">
      <c r="A352" s="67"/>
      <c r="B352" s="74"/>
      <c r="C352" s="67"/>
      <c r="D352" s="67"/>
      <c r="E352" s="67"/>
      <c r="F352" s="67"/>
      <c r="G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T352" s="67"/>
    </row>
    <row r="353" spans="1:46" s="66" customFormat="1" ht="13.2" x14ac:dyDescent="0.25">
      <c r="A353" s="67"/>
      <c r="B353" s="74"/>
      <c r="C353" s="67"/>
      <c r="D353" s="67"/>
      <c r="E353" s="67"/>
      <c r="F353" s="67"/>
      <c r="G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T353" s="67"/>
    </row>
    <row r="354" spans="1:46" s="66" customFormat="1" ht="13.2" x14ac:dyDescent="0.25">
      <c r="A354" s="67"/>
      <c r="B354" s="74"/>
      <c r="C354" s="67"/>
      <c r="D354" s="67"/>
      <c r="E354" s="67"/>
      <c r="F354" s="67"/>
      <c r="G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T354" s="67"/>
    </row>
    <row r="355" spans="1:46" s="66" customFormat="1" ht="13.2" x14ac:dyDescent="0.25">
      <c r="A355" s="67"/>
      <c r="B355" s="74"/>
      <c r="C355" s="67"/>
      <c r="D355" s="67"/>
      <c r="E355" s="67"/>
      <c r="F355" s="67"/>
      <c r="G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T355" s="67"/>
    </row>
    <row r="356" spans="1:46" s="66" customFormat="1" ht="13.2" x14ac:dyDescent="0.25">
      <c r="A356" s="67"/>
      <c r="B356" s="74"/>
      <c r="C356" s="67"/>
      <c r="D356" s="67"/>
      <c r="E356" s="67"/>
      <c r="F356" s="67"/>
      <c r="G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T356" s="67"/>
    </row>
    <row r="357" spans="1:46" s="66" customFormat="1" ht="13.2" x14ac:dyDescent="0.25">
      <c r="A357" s="67"/>
      <c r="B357" s="74"/>
      <c r="C357" s="67"/>
      <c r="D357" s="67"/>
      <c r="E357" s="67"/>
      <c r="F357" s="67"/>
      <c r="G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T357" s="67"/>
    </row>
    <row r="358" spans="1:46" s="66" customFormat="1" ht="13.2" x14ac:dyDescent="0.25">
      <c r="A358" s="67"/>
      <c r="B358" s="74"/>
      <c r="C358" s="67"/>
      <c r="D358" s="67"/>
      <c r="E358" s="67"/>
      <c r="F358" s="67"/>
      <c r="G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T358" s="67"/>
    </row>
    <row r="359" spans="1:46" s="66" customFormat="1" ht="13.2" x14ac:dyDescent="0.25">
      <c r="A359" s="67"/>
      <c r="B359" s="74"/>
      <c r="C359" s="67"/>
      <c r="D359" s="67"/>
      <c r="E359" s="67"/>
      <c r="F359" s="67"/>
      <c r="G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T359" s="67"/>
    </row>
    <row r="360" spans="1:46" s="66" customFormat="1" ht="13.2" x14ac:dyDescent="0.25">
      <c r="A360" s="67"/>
      <c r="B360" s="74"/>
      <c r="C360" s="67"/>
      <c r="D360" s="67"/>
      <c r="E360" s="67"/>
      <c r="F360" s="67"/>
      <c r="G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T360" s="67"/>
    </row>
    <row r="361" spans="1:46" s="66" customFormat="1" ht="13.2" x14ac:dyDescent="0.25">
      <c r="A361" s="67"/>
      <c r="B361" s="74"/>
      <c r="C361" s="67"/>
      <c r="D361" s="67"/>
      <c r="E361" s="67"/>
      <c r="F361" s="67"/>
      <c r="G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T361" s="67"/>
    </row>
    <row r="362" spans="1:46" s="66" customFormat="1" ht="13.2" x14ac:dyDescent="0.25">
      <c r="A362" s="67"/>
      <c r="B362" s="74"/>
      <c r="C362" s="67"/>
      <c r="D362" s="67"/>
      <c r="E362" s="67"/>
      <c r="F362" s="67"/>
      <c r="G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T362" s="67"/>
    </row>
    <row r="363" spans="1:46" s="66" customFormat="1" ht="13.2" x14ac:dyDescent="0.25">
      <c r="A363" s="67"/>
      <c r="B363" s="74"/>
      <c r="C363" s="67"/>
      <c r="D363" s="67"/>
      <c r="E363" s="67"/>
      <c r="F363" s="67"/>
      <c r="G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T363" s="67"/>
    </row>
    <row r="364" spans="1:46" s="66" customFormat="1" ht="13.2" x14ac:dyDescent="0.25">
      <c r="A364" s="67"/>
      <c r="B364" s="74"/>
      <c r="C364" s="67"/>
      <c r="D364" s="67"/>
      <c r="E364" s="67"/>
      <c r="F364" s="67"/>
      <c r="G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T364" s="67"/>
    </row>
    <row r="365" spans="1:46" s="66" customFormat="1" ht="13.2" x14ac:dyDescent="0.25">
      <c r="A365" s="67"/>
      <c r="B365" s="74"/>
      <c r="C365" s="67"/>
      <c r="D365" s="67"/>
      <c r="E365" s="67"/>
      <c r="F365" s="67"/>
      <c r="G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T365" s="67"/>
    </row>
    <row r="366" spans="1:46" s="66" customFormat="1" ht="13.2" x14ac:dyDescent="0.25">
      <c r="A366" s="67"/>
      <c r="B366" s="74"/>
      <c r="C366" s="67"/>
      <c r="D366" s="67"/>
      <c r="E366" s="67"/>
      <c r="F366" s="67"/>
      <c r="G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T366" s="67"/>
    </row>
    <row r="367" spans="1:46" s="66" customFormat="1" ht="13.2" x14ac:dyDescent="0.25">
      <c r="A367" s="67"/>
      <c r="B367" s="74"/>
      <c r="C367" s="67"/>
      <c r="D367" s="67"/>
      <c r="E367" s="67"/>
      <c r="F367" s="67"/>
      <c r="G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T367" s="67"/>
    </row>
    <row r="368" spans="1:46" s="66" customFormat="1" ht="13.2" x14ac:dyDescent="0.25">
      <c r="A368" s="67"/>
      <c r="B368" s="74"/>
      <c r="C368" s="67"/>
      <c r="D368" s="67"/>
      <c r="E368" s="67"/>
      <c r="F368" s="67"/>
      <c r="G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T368" s="67"/>
    </row>
    <row r="369" spans="1:46" s="66" customFormat="1" ht="13.2" x14ac:dyDescent="0.25">
      <c r="A369" s="67"/>
      <c r="B369" s="74"/>
      <c r="C369" s="67"/>
      <c r="D369" s="67"/>
      <c r="E369" s="67"/>
      <c r="F369" s="67"/>
      <c r="G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T369" s="67"/>
    </row>
    <row r="370" spans="1:46" s="66" customFormat="1" ht="13.2" x14ac:dyDescent="0.25">
      <c r="A370" s="67"/>
      <c r="B370" s="74"/>
      <c r="C370" s="67"/>
      <c r="D370" s="67"/>
      <c r="E370" s="67"/>
      <c r="F370" s="67"/>
      <c r="G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T370" s="67"/>
    </row>
    <row r="371" spans="1:46" s="66" customFormat="1" ht="13.2" x14ac:dyDescent="0.25">
      <c r="A371" s="67"/>
      <c r="B371" s="74"/>
      <c r="C371" s="67"/>
      <c r="D371" s="67"/>
      <c r="E371" s="67"/>
      <c r="F371" s="67"/>
      <c r="G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T371" s="67"/>
    </row>
    <row r="372" spans="1:46" s="66" customFormat="1" ht="13.2" x14ac:dyDescent="0.25">
      <c r="A372" s="67"/>
      <c r="B372" s="74"/>
      <c r="C372" s="67"/>
      <c r="D372" s="67"/>
      <c r="E372" s="67"/>
      <c r="F372" s="67"/>
      <c r="G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T372" s="67"/>
    </row>
    <row r="373" spans="1:46" s="66" customFormat="1" ht="13.2" x14ac:dyDescent="0.25">
      <c r="A373" s="67"/>
      <c r="B373" s="74"/>
      <c r="C373" s="67"/>
      <c r="D373" s="67"/>
      <c r="E373" s="67"/>
      <c r="F373" s="67"/>
      <c r="G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T373" s="67"/>
    </row>
    <row r="374" spans="1:46" s="66" customFormat="1" ht="13.2" x14ac:dyDescent="0.25">
      <c r="A374" s="67"/>
      <c r="B374" s="74"/>
      <c r="C374" s="67"/>
      <c r="D374" s="67"/>
      <c r="E374" s="67"/>
      <c r="F374" s="67"/>
      <c r="G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T374" s="67"/>
    </row>
    <row r="375" spans="1:46" s="66" customFormat="1" ht="13.2" x14ac:dyDescent="0.25">
      <c r="A375" s="67"/>
      <c r="B375" s="74"/>
      <c r="C375" s="67"/>
      <c r="D375" s="67"/>
      <c r="E375" s="67"/>
      <c r="F375" s="67"/>
      <c r="G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T375" s="67"/>
    </row>
    <row r="376" spans="1:46" s="66" customFormat="1" ht="13.2" x14ac:dyDescent="0.25">
      <c r="A376" s="67"/>
      <c r="B376" s="74"/>
      <c r="C376" s="67"/>
      <c r="D376" s="67"/>
      <c r="E376" s="67"/>
      <c r="F376" s="67"/>
      <c r="G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T376" s="67"/>
    </row>
    <row r="377" spans="1:46" s="66" customFormat="1" ht="13.2" x14ac:dyDescent="0.25">
      <c r="A377" s="67"/>
      <c r="B377" s="74"/>
      <c r="C377" s="67"/>
      <c r="D377" s="67"/>
      <c r="E377" s="67"/>
      <c r="F377" s="67"/>
      <c r="G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T377" s="67"/>
    </row>
    <row r="378" spans="1:46" s="66" customFormat="1" ht="13.2" x14ac:dyDescent="0.25">
      <c r="A378" s="67"/>
      <c r="B378" s="74"/>
      <c r="C378" s="67"/>
      <c r="D378" s="67"/>
      <c r="E378" s="67"/>
      <c r="F378" s="67"/>
      <c r="G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T378" s="67"/>
    </row>
    <row r="379" spans="1:46" s="66" customFormat="1" ht="13.2" x14ac:dyDescent="0.25">
      <c r="A379" s="67"/>
      <c r="B379" s="74"/>
      <c r="C379" s="67"/>
      <c r="D379" s="67"/>
      <c r="E379" s="67"/>
      <c r="F379" s="67"/>
      <c r="G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T379" s="67"/>
    </row>
    <row r="380" spans="1:46" s="66" customFormat="1" ht="13.2" x14ac:dyDescent="0.25">
      <c r="A380" s="67"/>
      <c r="B380" s="74"/>
      <c r="C380" s="67"/>
      <c r="D380" s="67"/>
      <c r="E380" s="67"/>
      <c r="F380" s="67"/>
      <c r="G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T380" s="67"/>
    </row>
    <row r="381" spans="1:46" s="66" customFormat="1" ht="13.2" x14ac:dyDescent="0.25">
      <c r="A381" s="67"/>
      <c r="B381" s="74"/>
      <c r="C381" s="67"/>
      <c r="D381" s="67"/>
      <c r="E381" s="67"/>
      <c r="F381" s="67"/>
      <c r="G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T381" s="67"/>
    </row>
    <row r="382" spans="1:46" s="66" customFormat="1" ht="13.2" x14ac:dyDescent="0.25">
      <c r="A382" s="67"/>
      <c r="B382" s="74"/>
      <c r="C382" s="67"/>
      <c r="D382" s="67"/>
      <c r="E382" s="67"/>
      <c r="F382" s="67"/>
      <c r="G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T382" s="67"/>
    </row>
    <row r="383" spans="1:46" s="66" customFormat="1" ht="13.2" x14ac:dyDescent="0.25">
      <c r="A383" s="67"/>
      <c r="B383" s="74"/>
      <c r="C383" s="67"/>
      <c r="D383" s="67"/>
      <c r="E383" s="67"/>
      <c r="F383" s="67"/>
      <c r="G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T383" s="67"/>
    </row>
    <row r="384" spans="1:46" s="66" customFormat="1" ht="13.2" x14ac:dyDescent="0.25">
      <c r="A384" s="67"/>
      <c r="B384" s="74"/>
      <c r="C384" s="67"/>
      <c r="D384" s="67"/>
      <c r="E384" s="67"/>
      <c r="F384" s="67"/>
      <c r="G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T384" s="67"/>
    </row>
    <row r="385" spans="1:46" s="66" customFormat="1" ht="13.2" x14ac:dyDescent="0.25">
      <c r="A385" s="67"/>
      <c r="B385" s="74"/>
      <c r="C385" s="67"/>
      <c r="D385" s="67"/>
      <c r="E385" s="67"/>
      <c r="F385" s="67"/>
      <c r="G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T385" s="67"/>
    </row>
    <row r="386" spans="1:46" s="66" customFormat="1" ht="13.2" x14ac:dyDescent="0.25">
      <c r="A386" s="67"/>
      <c r="B386" s="74"/>
      <c r="C386" s="67"/>
      <c r="D386" s="67"/>
      <c r="E386" s="67"/>
      <c r="F386" s="67"/>
      <c r="G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T386" s="67"/>
    </row>
    <row r="387" spans="1:46" s="66" customFormat="1" ht="13.2" x14ac:dyDescent="0.25">
      <c r="A387" s="67"/>
      <c r="B387" s="74"/>
      <c r="C387" s="67"/>
      <c r="D387" s="67"/>
      <c r="E387" s="67"/>
      <c r="F387" s="67"/>
      <c r="G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T387" s="67"/>
    </row>
    <row r="388" spans="1:46" s="66" customFormat="1" ht="13.2" x14ac:dyDescent="0.25">
      <c r="A388" s="67"/>
      <c r="B388" s="74"/>
      <c r="C388" s="67"/>
      <c r="D388" s="67"/>
      <c r="E388" s="67"/>
      <c r="F388" s="67"/>
      <c r="G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T388" s="67"/>
    </row>
    <row r="389" spans="1:46" s="66" customFormat="1" ht="13.2" x14ac:dyDescent="0.25">
      <c r="A389" s="67"/>
      <c r="B389" s="74"/>
      <c r="C389" s="67"/>
      <c r="D389" s="67"/>
      <c r="E389" s="67"/>
      <c r="F389" s="67"/>
      <c r="G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T389" s="67"/>
    </row>
    <row r="390" spans="1:46" s="66" customFormat="1" ht="13.2" x14ac:dyDescent="0.25">
      <c r="A390" s="67"/>
      <c r="B390" s="74"/>
      <c r="C390" s="67"/>
      <c r="D390" s="67"/>
      <c r="E390" s="67"/>
      <c r="F390" s="67"/>
      <c r="G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T390" s="67"/>
    </row>
    <row r="391" spans="1:46" s="66" customFormat="1" ht="13.2" x14ac:dyDescent="0.25">
      <c r="A391" s="67"/>
      <c r="B391" s="74"/>
      <c r="C391" s="67"/>
      <c r="D391" s="67"/>
      <c r="E391" s="67"/>
      <c r="F391" s="67"/>
      <c r="G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T391" s="67"/>
    </row>
    <row r="392" spans="1:46" s="66" customFormat="1" ht="13.2" x14ac:dyDescent="0.25">
      <c r="A392" s="67"/>
      <c r="B392" s="74"/>
      <c r="C392" s="67"/>
      <c r="D392" s="67"/>
      <c r="E392" s="67"/>
      <c r="F392" s="67"/>
      <c r="G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T392" s="67"/>
    </row>
    <row r="393" spans="1:46" s="66" customFormat="1" ht="13.2" x14ac:dyDescent="0.25">
      <c r="A393" s="67"/>
      <c r="B393" s="74"/>
      <c r="C393" s="67"/>
      <c r="D393" s="67"/>
      <c r="E393" s="67"/>
      <c r="F393" s="67"/>
      <c r="G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T393" s="67"/>
    </row>
    <row r="394" spans="1:46" s="66" customFormat="1" ht="13.2" x14ac:dyDescent="0.25">
      <c r="A394" s="67"/>
      <c r="B394" s="74"/>
      <c r="C394" s="67"/>
      <c r="D394" s="67"/>
      <c r="E394" s="67"/>
      <c r="F394" s="67"/>
      <c r="G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T394" s="67"/>
    </row>
    <row r="395" spans="1:46" s="66" customFormat="1" ht="13.2" x14ac:dyDescent="0.25">
      <c r="A395" s="67"/>
      <c r="B395" s="74"/>
      <c r="C395" s="67"/>
      <c r="D395" s="67"/>
      <c r="E395" s="67"/>
      <c r="F395" s="67"/>
      <c r="G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T395" s="67"/>
    </row>
    <row r="396" spans="1:46" s="66" customFormat="1" ht="13.2" x14ac:dyDescent="0.25">
      <c r="A396" s="67"/>
      <c r="B396" s="74"/>
      <c r="C396" s="67"/>
      <c r="D396" s="67"/>
      <c r="E396" s="67"/>
      <c r="F396" s="67"/>
      <c r="G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T396" s="67"/>
    </row>
    <row r="397" spans="1:46" s="66" customFormat="1" ht="13.2" x14ac:dyDescent="0.25">
      <c r="A397" s="67"/>
      <c r="B397" s="74"/>
      <c r="C397" s="67"/>
      <c r="D397" s="67"/>
      <c r="E397" s="67"/>
      <c r="F397" s="67"/>
      <c r="G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T397" s="67"/>
    </row>
    <row r="398" spans="1:46" s="66" customFormat="1" ht="13.2" x14ac:dyDescent="0.25">
      <c r="A398" s="67"/>
      <c r="B398" s="74"/>
      <c r="C398" s="67"/>
      <c r="D398" s="67"/>
      <c r="E398" s="67"/>
      <c r="F398" s="67"/>
      <c r="G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T398" s="67"/>
    </row>
    <row r="399" spans="1:46" s="66" customFormat="1" ht="13.2" x14ac:dyDescent="0.25">
      <c r="A399" s="67"/>
      <c r="B399" s="74"/>
      <c r="C399" s="67"/>
      <c r="D399" s="67"/>
      <c r="E399" s="67"/>
      <c r="F399" s="67"/>
      <c r="G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T399" s="67"/>
    </row>
    <row r="400" spans="1:46" s="66" customFormat="1" ht="13.2" x14ac:dyDescent="0.25">
      <c r="A400" s="67"/>
      <c r="B400" s="74"/>
      <c r="C400" s="67"/>
      <c r="D400" s="67"/>
      <c r="E400" s="67"/>
      <c r="F400" s="67"/>
      <c r="G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T400" s="67"/>
    </row>
    <row r="401" spans="1:46" s="66" customFormat="1" ht="13.2" x14ac:dyDescent="0.25">
      <c r="A401" s="67"/>
      <c r="B401" s="74"/>
      <c r="C401" s="67"/>
      <c r="D401" s="67"/>
      <c r="E401" s="67"/>
      <c r="F401" s="67"/>
      <c r="G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T401" s="67"/>
    </row>
    <row r="402" spans="1:46" s="66" customFormat="1" ht="13.2" x14ac:dyDescent="0.25">
      <c r="A402" s="67"/>
      <c r="B402" s="74"/>
      <c r="C402" s="67"/>
      <c r="D402" s="67"/>
      <c r="E402" s="67"/>
      <c r="F402" s="67"/>
      <c r="G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T402" s="67"/>
    </row>
    <row r="403" spans="1:46" s="66" customFormat="1" ht="13.2" x14ac:dyDescent="0.25">
      <c r="A403" s="67"/>
      <c r="B403" s="74"/>
      <c r="C403" s="67"/>
      <c r="D403" s="67"/>
      <c r="E403" s="67"/>
      <c r="F403" s="67"/>
      <c r="G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T403" s="67"/>
    </row>
    <row r="404" spans="1:46" s="66" customFormat="1" ht="13.2" x14ac:dyDescent="0.25">
      <c r="A404" s="67"/>
      <c r="B404" s="74"/>
      <c r="C404" s="67"/>
      <c r="D404" s="67"/>
      <c r="E404" s="67"/>
      <c r="F404" s="67"/>
      <c r="G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T404" s="67"/>
    </row>
    <row r="405" spans="1:46" s="66" customFormat="1" ht="13.2" x14ac:dyDescent="0.25">
      <c r="A405" s="67"/>
      <c r="B405" s="74"/>
      <c r="C405" s="67"/>
      <c r="D405" s="67"/>
      <c r="E405" s="67"/>
      <c r="F405" s="67"/>
      <c r="G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T405" s="67"/>
    </row>
    <row r="406" spans="1:46" s="66" customFormat="1" ht="13.2" x14ac:dyDescent="0.25">
      <c r="A406" s="67"/>
      <c r="B406" s="74"/>
      <c r="C406" s="67"/>
      <c r="D406" s="67"/>
      <c r="E406" s="67"/>
      <c r="F406" s="67"/>
      <c r="G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T406" s="67"/>
    </row>
    <row r="407" spans="1:46" s="66" customFormat="1" ht="13.2" x14ac:dyDescent="0.25">
      <c r="A407" s="67"/>
      <c r="B407" s="74"/>
      <c r="C407" s="67"/>
      <c r="D407" s="67"/>
      <c r="E407" s="67"/>
      <c r="F407" s="67"/>
      <c r="G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T407" s="67"/>
    </row>
    <row r="408" spans="1:46" s="66" customFormat="1" ht="13.2" x14ac:dyDescent="0.25">
      <c r="A408" s="67"/>
      <c r="B408" s="74"/>
      <c r="C408" s="67"/>
      <c r="D408" s="67"/>
      <c r="E408" s="67"/>
      <c r="F408" s="67"/>
      <c r="G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T408" s="67"/>
    </row>
    <row r="409" spans="1:46" s="66" customFormat="1" ht="13.2" x14ac:dyDescent="0.25">
      <c r="A409" s="67"/>
      <c r="B409" s="74"/>
      <c r="C409" s="67"/>
      <c r="D409" s="67"/>
      <c r="E409" s="67"/>
      <c r="F409" s="67"/>
      <c r="G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T409" s="67"/>
    </row>
    <row r="410" spans="1:46" s="66" customFormat="1" ht="13.2" x14ac:dyDescent="0.25">
      <c r="A410" s="67"/>
      <c r="B410" s="74"/>
      <c r="C410" s="67"/>
      <c r="D410" s="67"/>
      <c r="E410" s="67"/>
      <c r="F410" s="67"/>
      <c r="G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T410" s="67"/>
    </row>
    <row r="411" spans="1:46" s="66" customFormat="1" ht="13.2" x14ac:dyDescent="0.25">
      <c r="A411" s="67"/>
      <c r="B411" s="74"/>
      <c r="C411" s="67"/>
      <c r="D411" s="67"/>
      <c r="E411" s="67"/>
      <c r="F411" s="67"/>
      <c r="G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T411" s="67"/>
    </row>
    <row r="412" spans="1:46" s="66" customFormat="1" ht="13.2" x14ac:dyDescent="0.25">
      <c r="A412" s="67"/>
      <c r="B412" s="74"/>
      <c r="C412" s="67"/>
      <c r="D412" s="67"/>
      <c r="E412" s="67"/>
      <c r="F412" s="67"/>
      <c r="G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T412" s="67"/>
    </row>
    <row r="413" spans="1:46" s="66" customFormat="1" ht="13.2" x14ac:dyDescent="0.25">
      <c r="A413" s="67"/>
      <c r="B413" s="74"/>
      <c r="C413" s="67"/>
      <c r="D413" s="67"/>
      <c r="E413" s="67"/>
      <c r="F413" s="67"/>
      <c r="G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T413" s="67"/>
    </row>
    <row r="414" spans="1:46" s="66" customFormat="1" ht="13.2" x14ac:dyDescent="0.25">
      <c r="A414" s="67"/>
      <c r="B414" s="74"/>
      <c r="C414" s="67"/>
      <c r="D414" s="67"/>
      <c r="E414" s="67"/>
      <c r="F414" s="67"/>
      <c r="G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T414" s="67"/>
    </row>
    <row r="415" spans="1:46" s="66" customFormat="1" ht="13.2" x14ac:dyDescent="0.25">
      <c r="A415" s="67"/>
      <c r="B415" s="74"/>
      <c r="C415" s="67"/>
      <c r="D415" s="67"/>
      <c r="E415" s="67"/>
      <c r="F415" s="67"/>
      <c r="G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T415" s="67"/>
    </row>
    <row r="416" spans="1:46" s="66" customFormat="1" ht="13.2" x14ac:dyDescent="0.25">
      <c r="A416" s="67"/>
      <c r="B416" s="74"/>
      <c r="C416" s="67"/>
      <c r="D416" s="67"/>
      <c r="E416" s="67"/>
      <c r="F416" s="67"/>
      <c r="G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T416" s="67"/>
    </row>
    <row r="417" spans="1:46" s="66" customFormat="1" ht="13.2" x14ac:dyDescent="0.25">
      <c r="A417" s="67"/>
      <c r="B417" s="74"/>
      <c r="C417" s="67"/>
      <c r="D417" s="67"/>
      <c r="E417" s="67"/>
      <c r="F417" s="67"/>
      <c r="G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T417" s="67"/>
    </row>
    <row r="418" spans="1:46" s="66" customFormat="1" ht="13.2" x14ac:dyDescent="0.25">
      <c r="A418" s="67"/>
      <c r="B418" s="74"/>
      <c r="C418" s="67"/>
      <c r="D418" s="67"/>
      <c r="E418" s="67"/>
      <c r="F418" s="67"/>
      <c r="G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T418" s="67"/>
    </row>
    <row r="419" spans="1:46" s="66" customFormat="1" ht="13.2" x14ac:dyDescent="0.25">
      <c r="A419" s="67"/>
      <c r="B419" s="74"/>
      <c r="C419" s="67"/>
      <c r="D419" s="67"/>
      <c r="E419" s="67"/>
      <c r="F419" s="67"/>
      <c r="G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T419" s="67"/>
    </row>
    <row r="420" spans="1:46" s="66" customFormat="1" ht="13.2" x14ac:dyDescent="0.25">
      <c r="A420" s="67"/>
      <c r="B420" s="74"/>
      <c r="C420" s="67"/>
      <c r="D420" s="67"/>
      <c r="E420" s="67"/>
      <c r="F420" s="67"/>
      <c r="G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T420" s="67"/>
    </row>
    <row r="421" spans="1:46" s="66" customFormat="1" ht="13.2" x14ac:dyDescent="0.25">
      <c r="A421" s="67"/>
      <c r="B421" s="74"/>
      <c r="C421" s="67"/>
      <c r="D421" s="67"/>
      <c r="E421" s="67"/>
      <c r="F421" s="67"/>
      <c r="G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T421" s="67"/>
    </row>
    <row r="422" spans="1:46" s="66" customFormat="1" ht="13.2" x14ac:dyDescent="0.25">
      <c r="A422" s="67"/>
      <c r="B422" s="74"/>
      <c r="C422" s="67"/>
      <c r="D422" s="67"/>
      <c r="E422" s="67"/>
      <c r="F422" s="67"/>
      <c r="G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T422" s="67"/>
    </row>
    <row r="423" spans="1:46" s="66" customFormat="1" ht="13.2" x14ac:dyDescent="0.25">
      <c r="A423" s="67"/>
      <c r="B423" s="74"/>
      <c r="C423" s="67"/>
      <c r="D423" s="67"/>
      <c r="E423" s="67"/>
      <c r="F423" s="67"/>
      <c r="G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T423" s="67"/>
    </row>
    <row r="424" spans="1:46" s="66" customFormat="1" ht="13.2" x14ac:dyDescent="0.25">
      <c r="A424" s="67"/>
      <c r="B424" s="74"/>
      <c r="C424" s="67"/>
      <c r="D424" s="67"/>
      <c r="E424" s="67"/>
      <c r="F424" s="67"/>
      <c r="G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T424" s="67"/>
    </row>
    <row r="425" spans="1:46" s="66" customFormat="1" ht="13.2" x14ac:dyDescent="0.25">
      <c r="A425" s="67"/>
      <c r="B425" s="74"/>
      <c r="C425" s="67"/>
      <c r="D425" s="67"/>
      <c r="E425" s="67"/>
      <c r="F425" s="67"/>
      <c r="G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T425" s="67"/>
    </row>
    <row r="426" spans="1:46" s="66" customFormat="1" ht="13.2" x14ac:dyDescent="0.25">
      <c r="A426" s="67"/>
      <c r="B426" s="74"/>
      <c r="C426" s="67"/>
      <c r="D426" s="67"/>
      <c r="E426" s="67"/>
      <c r="F426" s="67"/>
      <c r="G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T426" s="67"/>
    </row>
    <row r="427" spans="1:46" s="66" customFormat="1" ht="13.2" x14ac:dyDescent="0.25">
      <c r="A427" s="67"/>
      <c r="B427" s="74"/>
      <c r="C427" s="67"/>
      <c r="D427" s="67"/>
      <c r="E427" s="67"/>
      <c r="F427" s="67"/>
      <c r="G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T427" s="67"/>
    </row>
    <row r="428" spans="1:46" s="66" customFormat="1" ht="13.2" x14ac:dyDescent="0.25">
      <c r="A428" s="67"/>
      <c r="B428" s="74"/>
      <c r="C428" s="67"/>
      <c r="D428" s="67"/>
      <c r="E428" s="67"/>
      <c r="F428" s="67"/>
      <c r="G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T428" s="67"/>
    </row>
    <row r="429" spans="1:46" s="66" customFormat="1" ht="13.2" x14ac:dyDescent="0.25">
      <c r="A429" s="67"/>
      <c r="B429" s="74"/>
      <c r="C429" s="67"/>
      <c r="D429" s="67"/>
      <c r="E429" s="67"/>
      <c r="F429" s="67"/>
      <c r="G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T429" s="67"/>
    </row>
    <row r="430" spans="1:46" s="66" customFormat="1" ht="13.2" x14ac:dyDescent="0.25">
      <c r="A430" s="67"/>
      <c r="B430" s="74"/>
      <c r="C430" s="67"/>
      <c r="D430" s="67"/>
      <c r="E430" s="67"/>
      <c r="F430" s="67"/>
      <c r="G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T430" s="67"/>
    </row>
    <row r="431" spans="1:46" s="66" customFormat="1" ht="13.2" x14ac:dyDescent="0.25">
      <c r="A431" s="67"/>
      <c r="B431" s="74"/>
      <c r="C431" s="67"/>
      <c r="D431" s="67"/>
      <c r="E431" s="67"/>
      <c r="F431" s="67"/>
      <c r="G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T431" s="67"/>
    </row>
    <row r="432" spans="1:46" s="66" customFormat="1" ht="13.2" x14ac:dyDescent="0.25">
      <c r="A432" s="67"/>
      <c r="B432" s="74"/>
      <c r="C432" s="67"/>
      <c r="D432" s="67"/>
      <c r="E432" s="67"/>
      <c r="F432" s="67"/>
      <c r="G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T432" s="67"/>
    </row>
    <row r="433" spans="1:46" s="66" customFormat="1" ht="13.2" x14ac:dyDescent="0.25">
      <c r="A433" s="67"/>
      <c r="B433" s="74"/>
      <c r="C433" s="67"/>
      <c r="D433" s="67"/>
      <c r="E433" s="67"/>
      <c r="F433" s="67"/>
      <c r="G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T433" s="67"/>
    </row>
    <row r="434" spans="1:46" s="66" customFormat="1" ht="13.2" x14ac:dyDescent="0.25">
      <c r="A434" s="67"/>
      <c r="B434" s="74"/>
      <c r="C434" s="67"/>
      <c r="D434" s="67"/>
      <c r="E434" s="67"/>
      <c r="F434" s="67"/>
      <c r="G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T434" s="67"/>
    </row>
    <row r="435" spans="1:46" s="66" customFormat="1" ht="13.2" x14ac:dyDescent="0.25">
      <c r="A435" s="67"/>
      <c r="B435" s="74"/>
      <c r="C435" s="67"/>
      <c r="D435" s="67"/>
      <c r="E435" s="67"/>
      <c r="F435" s="67"/>
      <c r="G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T435" s="67"/>
    </row>
    <row r="436" spans="1:46" s="66" customFormat="1" ht="13.2" x14ac:dyDescent="0.25">
      <c r="A436" s="67"/>
      <c r="B436" s="74"/>
      <c r="C436" s="67"/>
      <c r="D436" s="67"/>
      <c r="E436" s="67"/>
      <c r="F436" s="67"/>
      <c r="G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T436" s="67"/>
    </row>
    <row r="437" spans="1:46" s="66" customFormat="1" ht="13.2" x14ac:dyDescent="0.25">
      <c r="A437" s="67"/>
      <c r="B437" s="74"/>
      <c r="C437" s="67"/>
      <c r="D437" s="67"/>
      <c r="E437" s="67"/>
      <c r="F437" s="67"/>
      <c r="G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T437" s="67"/>
    </row>
    <row r="438" spans="1:46" s="66" customFormat="1" ht="13.2" x14ac:dyDescent="0.25">
      <c r="A438" s="67"/>
      <c r="B438" s="74"/>
      <c r="C438" s="67"/>
      <c r="D438" s="67"/>
      <c r="E438" s="67"/>
      <c r="F438" s="67"/>
      <c r="G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T438" s="67"/>
    </row>
    <row r="439" spans="1:46" s="66" customFormat="1" ht="13.2" x14ac:dyDescent="0.25">
      <c r="A439" s="67"/>
      <c r="B439" s="74"/>
      <c r="C439" s="67"/>
      <c r="D439" s="67"/>
      <c r="E439" s="67"/>
      <c r="F439" s="67"/>
      <c r="G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T439" s="67"/>
    </row>
    <row r="440" spans="1:46" s="66" customFormat="1" ht="13.2" x14ac:dyDescent="0.25">
      <c r="A440" s="67"/>
      <c r="B440" s="74"/>
      <c r="C440" s="67"/>
      <c r="D440" s="67"/>
      <c r="E440" s="67"/>
      <c r="F440" s="67"/>
      <c r="G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T440" s="67"/>
    </row>
    <row r="441" spans="1:46" s="66" customFormat="1" ht="13.2" x14ac:dyDescent="0.25">
      <c r="A441" s="67"/>
      <c r="B441" s="74"/>
      <c r="C441" s="67"/>
      <c r="D441" s="67"/>
      <c r="E441" s="67"/>
      <c r="F441" s="67"/>
      <c r="G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T441" s="67"/>
    </row>
    <row r="442" spans="1:46" s="66" customFormat="1" ht="13.2" x14ac:dyDescent="0.25">
      <c r="A442" s="67"/>
      <c r="B442" s="74"/>
      <c r="C442" s="67"/>
      <c r="D442" s="67"/>
      <c r="E442" s="67"/>
      <c r="F442" s="67"/>
      <c r="G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T442" s="67"/>
    </row>
    <row r="443" spans="1:46" s="66" customFormat="1" ht="13.2" x14ac:dyDescent="0.25">
      <c r="A443" s="67"/>
      <c r="B443" s="74"/>
      <c r="C443" s="67"/>
      <c r="D443" s="67"/>
      <c r="E443" s="67"/>
      <c r="F443" s="67"/>
      <c r="G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T443" s="67"/>
    </row>
    <row r="444" spans="1:46" s="66" customFormat="1" ht="13.2" x14ac:dyDescent="0.25">
      <c r="A444" s="67"/>
      <c r="B444" s="74"/>
      <c r="C444" s="67"/>
      <c r="D444" s="67"/>
      <c r="E444" s="67"/>
      <c r="F444" s="67"/>
      <c r="G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T444" s="67"/>
    </row>
    <row r="445" spans="1:46" s="66" customFormat="1" ht="13.2" x14ac:dyDescent="0.25">
      <c r="A445" s="67"/>
      <c r="B445" s="74"/>
      <c r="C445" s="67"/>
      <c r="D445" s="67"/>
      <c r="E445" s="67"/>
      <c r="F445" s="67"/>
      <c r="G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T445" s="67"/>
    </row>
    <row r="446" spans="1:46" s="66" customFormat="1" ht="13.2" x14ac:dyDescent="0.25">
      <c r="A446" s="67"/>
      <c r="B446" s="74"/>
      <c r="C446" s="67"/>
      <c r="D446" s="67"/>
      <c r="E446" s="67"/>
      <c r="F446" s="67"/>
      <c r="G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T446" s="67"/>
    </row>
    <row r="447" spans="1:46" s="66" customFormat="1" ht="13.2" x14ac:dyDescent="0.25">
      <c r="A447" s="67"/>
      <c r="B447" s="74"/>
      <c r="C447" s="67"/>
      <c r="D447" s="67"/>
      <c r="E447" s="67"/>
      <c r="F447" s="67"/>
      <c r="G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T447" s="67"/>
    </row>
    <row r="448" spans="1:46" s="66" customFormat="1" ht="13.2" x14ac:dyDescent="0.25">
      <c r="A448" s="67"/>
      <c r="B448" s="74"/>
      <c r="C448" s="67"/>
      <c r="D448" s="67"/>
      <c r="E448" s="67"/>
      <c r="F448" s="67"/>
      <c r="G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T448" s="67"/>
    </row>
    <row r="449" spans="1:46" s="66" customFormat="1" ht="13.2" x14ac:dyDescent="0.25">
      <c r="A449" s="67"/>
      <c r="B449" s="74"/>
      <c r="C449" s="67"/>
      <c r="D449" s="67"/>
      <c r="E449" s="67"/>
      <c r="F449" s="67"/>
      <c r="G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T449" s="67"/>
    </row>
    <row r="450" spans="1:46" s="66" customFormat="1" ht="13.2" x14ac:dyDescent="0.25">
      <c r="A450" s="67"/>
      <c r="B450" s="74"/>
      <c r="C450" s="67"/>
      <c r="D450" s="67"/>
      <c r="E450" s="67"/>
      <c r="F450" s="67"/>
      <c r="G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T450" s="67"/>
    </row>
    <row r="451" spans="1:46" s="66" customFormat="1" ht="13.2" x14ac:dyDescent="0.25">
      <c r="A451" s="67"/>
      <c r="B451" s="74"/>
      <c r="C451" s="67"/>
      <c r="D451" s="67"/>
      <c r="E451" s="67"/>
      <c r="F451" s="67"/>
      <c r="G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T451" s="67"/>
    </row>
    <row r="452" spans="1:46" s="66" customFormat="1" ht="13.2" x14ac:dyDescent="0.25">
      <c r="A452" s="67"/>
      <c r="B452" s="74"/>
      <c r="C452" s="67"/>
      <c r="D452" s="67"/>
      <c r="E452" s="67"/>
      <c r="F452" s="67"/>
      <c r="G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T452" s="67"/>
    </row>
    <row r="453" spans="1:46" s="66" customFormat="1" ht="13.2" x14ac:dyDescent="0.25">
      <c r="A453" s="67"/>
      <c r="B453" s="74"/>
      <c r="C453" s="67"/>
      <c r="D453" s="67"/>
      <c r="E453" s="67"/>
      <c r="F453" s="67"/>
      <c r="G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T453" s="67"/>
    </row>
    <row r="454" spans="1:46" s="66" customFormat="1" ht="13.2" x14ac:dyDescent="0.25">
      <c r="A454" s="67"/>
      <c r="B454" s="74"/>
      <c r="C454" s="67"/>
      <c r="D454" s="67"/>
      <c r="E454" s="67"/>
      <c r="F454" s="67"/>
      <c r="G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T454" s="67"/>
    </row>
    <row r="455" spans="1:46" s="66" customFormat="1" ht="13.2" x14ac:dyDescent="0.25">
      <c r="A455" s="67"/>
      <c r="B455" s="74"/>
      <c r="C455" s="67"/>
      <c r="D455" s="67"/>
      <c r="E455" s="67"/>
      <c r="F455" s="67"/>
      <c r="G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T455" s="67"/>
    </row>
    <row r="456" spans="1:46" s="66" customFormat="1" ht="13.2" x14ac:dyDescent="0.25">
      <c r="A456" s="67"/>
      <c r="B456" s="74"/>
      <c r="C456" s="67"/>
      <c r="D456" s="67"/>
      <c r="E456" s="67"/>
      <c r="F456" s="67"/>
      <c r="G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T456" s="67"/>
    </row>
    <row r="457" spans="1:46" s="66" customFormat="1" ht="13.2" x14ac:dyDescent="0.25">
      <c r="A457" s="67"/>
      <c r="B457" s="74"/>
      <c r="C457" s="67"/>
      <c r="D457" s="67"/>
      <c r="E457" s="67"/>
      <c r="F457" s="67"/>
      <c r="G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T457" s="67"/>
    </row>
    <row r="458" spans="1:46" s="66" customFormat="1" ht="13.2" x14ac:dyDescent="0.25">
      <c r="A458" s="67"/>
      <c r="B458" s="74"/>
      <c r="C458" s="67"/>
      <c r="D458" s="67"/>
      <c r="E458" s="67"/>
      <c r="F458" s="67"/>
      <c r="G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T458" s="67"/>
    </row>
    <row r="459" spans="1:46" s="66" customFormat="1" ht="13.2" x14ac:dyDescent="0.25">
      <c r="A459" s="67"/>
      <c r="B459" s="74"/>
      <c r="C459" s="67"/>
      <c r="D459" s="67"/>
      <c r="E459" s="67"/>
      <c r="F459" s="67"/>
      <c r="G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T459" s="67"/>
    </row>
    <row r="460" spans="1:46" s="66" customFormat="1" ht="13.2" x14ac:dyDescent="0.25">
      <c r="A460" s="67"/>
      <c r="B460" s="74"/>
      <c r="C460" s="67"/>
      <c r="D460" s="67"/>
      <c r="E460" s="67"/>
      <c r="F460" s="67"/>
      <c r="G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T460" s="67"/>
    </row>
    <row r="461" spans="1:46" s="66" customFormat="1" ht="13.2" x14ac:dyDescent="0.25">
      <c r="A461" s="67"/>
      <c r="B461" s="74"/>
      <c r="C461" s="67"/>
      <c r="D461" s="67"/>
      <c r="E461" s="67"/>
      <c r="F461" s="67"/>
      <c r="G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T461" s="67"/>
    </row>
    <row r="462" spans="1:46" s="66" customFormat="1" ht="13.2" x14ac:dyDescent="0.25">
      <c r="A462" s="67"/>
      <c r="B462" s="74"/>
      <c r="C462" s="67"/>
      <c r="D462" s="67"/>
      <c r="E462" s="67"/>
      <c r="F462" s="67"/>
      <c r="G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T462" s="67"/>
    </row>
    <row r="463" spans="1:46" s="66" customFormat="1" ht="13.2" x14ac:dyDescent="0.25">
      <c r="A463" s="67"/>
      <c r="B463" s="74"/>
      <c r="C463" s="67"/>
      <c r="D463" s="67"/>
      <c r="E463" s="67"/>
      <c r="F463" s="67"/>
      <c r="G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T463" s="67"/>
    </row>
    <row r="464" spans="1:46" s="66" customFormat="1" ht="13.2" x14ac:dyDescent="0.25">
      <c r="A464" s="67"/>
      <c r="B464" s="74"/>
      <c r="C464" s="67"/>
      <c r="D464" s="67"/>
      <c r="E464" s="67"/>
      <c r="F464" s="67"/>
      <c r="G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T464" s="67"/>
    </row>
    <row r="465" spans="1:46" s="66" customFormat="1" ht="13.2" x14ac:dyDescent="0.25">
      <c r="A465" s="67"/>
      <c r="B465" s="74"/>
      <c r="C465" s="67"/>
      <c r="D465" s="67"/>
      <c r="E465" s="67"/>
      <c r="F465" s="67"/>
      <c r="G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T465" s="67"/>
    </row>
    <row r="466" spans="1:46" s="66" customFormat="1" ht="13.2" x14ac:dyDescent="0.25">
      <c r="A466" s="67"/>
      <c r="B466" s="74"/>
      <c r="C466" s="67"/>
      <c r="D466" s="67"/>
      <c r="E466" s="67"/>
      <c r="F466" s="67"/>
      <c r="G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T466" s="67"/>
    </row>
    <row r="467" spans="1:46" s="66" customFormat="1" ht="13.2" x14ac:dyDescent="0.25">
      <c r="A467" s="67"/>
      <c r="B467" s="74"/>
      <c r="C467" s="67"/>
      <c r="D467" s="67"/>
      <c r="E467" s="67"/>
      <c r="F467" s="67"/>
      <c r="G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T467" s="67"/>
    </row>
    <row r="468" spans="1:46" s="66" customFormat="1" ht="13.2" x14ac:dyDescent="0.25">
      <c r="A468" s="67"/>
      <c r="B468" s="74"/>
      <c r="C468" s="67"/>
      <c r="D468" s="67"/>
      <c r="E468" s="67"/>
      <c r="F468" s="67"/>
      <c r="G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T468" s="67"/>
    </row>
    <row r="469" spans="1:46" s="66" customFormat="1" ht="13.2" x14ac:dyDescent="0.25">
      <c r="A469" s="67"/>
      <c r="B469" s="74"/>
      <c r="C469" s="67"/>
      <c r="D469" s="67"/>
      <c r="E469" s="67"/>
      <c r="F469" s="67"/>
      <c r="G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T469" s="67"/>
    </row>
    <row r="470" spans="1:46" s="66" customFormat="1" ht="13.2" x14ac:dyDescent="0.25">
      <c r="A470" s="67"/>
      <c r="B470" s="74"/>
      <c r="C470" s="67"/>
      <c r="D470" s="67"/>
      <c r="E470" s="67"/>
      <c r="F470" s="67"/>
      <c r="G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T470" s="67"/>
    </row>
    <row r="471" spans="1:46" s="66" customFormat="1" ht="13.2" x14ac:dyDescent="0.25">
      <c r="A471" s="67"/>
      <c r="B471" s="74"/>
      <c r="C471" s="67"/>
      <c r="D471" s="67"/>
      <c r="E471" s="67"/>
      <c r="F471" s="67"/>
      <c r="G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T471" s="67"/>
    </row>
    <row r="472" spans="1:46" s="66" customFormat="1" ht="13.2" x14ac:dyDescent="0.25">
      <c r="A472" s="67"/>
      <c r="B472" s="74"/>
      <c r="C472" s="67"/>
      <c r="D472" s="67"/>
      <c r="E472" s="67"/>
      <c r="F472" s="67"/>
      <c r="G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T472" s="67"/>
    </row>
    <row r="473" spans="1:46" s="66" customFormat="1" ht="13.2" x14ac:dyDescent="0.25">
      <c r="A473" s="67"/>
      <c r="B473" s="74"/>
      <c r="C473" s="67"/>
      <c r="D473" s="67"/>
      <c r="E473" s="67"/>
      <c r="F473" s="67"/>
      <c r="G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T473" s="67"/>
    </row>
    <row r="474" spans="1:46" s="66" customFormat="1" ht="13.2" x14ac:dyDescent="0.25">
      <c r="A474" s="67"/>
      <c r="B474" s="74"/>
      <c r="C474" s="67"/>
      <c r="D474" s="67"/>
      <c r="E474" s="67"/>
      <c r="F474" s="67"/>
      <c r="G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T474" s="67"/>
    </row>
    <row r="475" spans="1:46" s="66" customFormat="1" ht="13.2" x14ac:dyDescent="0.25">
      <c r="A475" s="67"/>
      <c r="B475" s="74"/>
      <c r="C475" s="67"/>
      <c r="D475" s="67"/>
      <c r="E475" s="67"/>
      <c r="F475" s="67"/>
      <c r="G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T475" s="67"/>
    </row>
    <row r="476" spans="1:46" s="66" customFormat="1" ht="13.2" x14ac:dyDescent="0.25">
      <c r="A476" s="67"/>
      <c r="B476" s="74"/>
      <c r="C476" s="67"/>
      <c r="D476" s="67"/>
      <c r="E476" s="67"/>
      <c r="F476" s="67"/>
      <c r="G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T476" s="67"/>
    </row>
    <row r="477" spans="1:46" s="66" customFormat="1" ht="13.2" x14ac:dyDescent="0.25">
      <c r="A477" s="67"/>
      <c r="B477" s="74"/>
      <c r="C477" s="67"/>
      <c r="D477" s="67"/>
      <c r="E477" s="67"/>
      <c r="F477" s="67"/>
      <c r="G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T477" s="67"/>
    </row>
    <row r="478" spans="1:46" s="66" customFormat="1" ht="13.2" x14ac:dyDescent="0.25">
      <c r="A478" s="67"/>
      <c r="B478" s="74"/>
      <c r="C478" s="67"/>
      <c r="D478" s="67"/>
      <c r="E478" s="67"/>
      <c r="F478" s="67"/>
      <c r="G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T478" s="67"/>
    </row>
    <row r="479" spans="1:46" s="66" customFormat="1" ht="13.2" x14ac:dyDescent="0.25">
      <c r="A479" s="67"/>
      <c r="B479" s="74"/>
      <c r="C479" s="67"/>
      <c r="D479" s="67"/>
      <c r="E479" s="67"/>
      <c r="F479" s="67"/>
      <c r="G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T479" s="67"/>
    </row>
    <row r="480" spans="1:46" s="66" customFormat="1" ht="13.2" x14ac:dyDescent="0.25">
      <c r="A480" s="67"/>
      <c r="B480" s="74"/>
      <c r="C480" s="67"/>
      <c r="D480" s="67"/>
      <c r="E480" s="67"/>
      <c r="F480" s="67"/>
      <c r="G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T480" s="67"/>
    </row>
    <row r="481" spans="1:46" s="66" customFormat="1" ht="13.2" x14ac:dyDescent="0.25">
      <c r="A481" s="67"/>
      <c r="B481" s="74"/>
      <c r="C481" s="67"/>
      <c r="D481" s="67"/>
      <c r="E481" s="67"/>
      <c r="F481" s="67"/>
      <c r="G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T481" s="67"/>
    </row>
    <row r="482" spans="1:46" s="66" customFormat="1" ht="13.2" x14ac:dyDescent="0.25">
      <c r="A482" s="67"/>
      <c r="B482" s="74"/>
      <c r="C482" s="67"/>
      <c r="D482" s="67"/>
      <c r="E482" s="67"/>
      <c r="F482" s="67"/>
      <c r="G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T482" s="67"/>
    </row>
    <row r="483" spans="1:46" s="66" customFormat="1" ht="13.2" x14ac:dyDescent="0.25">
      <c r="A483" s="67"/>
      <c r="B483" s="74"/>
      <c r="C483" s="67"/>
      <c r="D483" s="67"/>
      <c r="E483" s="67"/>
      <c r="F483" s="67"/>
      <c r="G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T483" s="67"/>
    </row>
    <row r="484" spans="1:46" s="66" customFormat="1" ht="13.2" x14ac:dyDescent="0.25">
      <c r="A484" s="67"/>
      <c r="B484" s="74"/>
      <c r="C484" s="67"/>
      <c r="D484" s="67"/>
      <c r="E484" s="67"/>
      <c r="F484" s="67"/>
      <c r="G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T484" s="67"/>
    </row>
    <row r="485" spans="1:46" s="66" customFormat="1" ht="13.2" x14ac:dyDescent="0.25">
      <c r="A485" s="67"/>
      <c r="B485" s="74"/>
      <c r="C485" s="67"/>
      <c r="D485" s="67"/>
      <c r="E485" s="67"/>
      <c r="F485" s="67"/>
      <c r="G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T485" s="67"/>
    </row>
    <row r="486" spans="1:46" s="66" customFormat="1" ht="13.2" x14ac:dyDescent="0.25">
      <c r="A486" s="67"/>
      <c r="B486" s="74"/>
      <c r="C486" s="67"/>
      <c r="D486" s="67"/>
      <c r="E486" s="67"/>
      <c r="F486" s="67"/>
      <c r="G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T486" s="67"/>
    </row>
    <row r="487" spans="1:46" s="66" customFormat="1" ht="13.2" x14ac:dyDescent="0.25">
      <c r="A487" s="67"/>
      <c r="B487" s="74"/>
      <c r="C487" s="67"/>
      <c r="D487" s="67"/>
      <c r="E487" s="67"/>
      <c r="F487" s="67"/>
      <c r="G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T487" s="67"/>
    </row>
    <row r="488" spans="1:46" s="66" customFormat="1" ht="13.2" x14ac:dyDescent="0.25">
      <c r="A488" s="67"/>
      <c r="B488" s="74"/>
      <c r="C488" s="67"/>
      <c r="D488" s="67"/>
      <c r="E488" s="67"/>
      <c r="F488" s="67"/>
      <c r="G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T488" s="67"/>
    </row>
    <row r="489" spans="1:46" s="66" customFormat="1" ht="13.2" x14ac:dyDescent="0.25">
      <c r="A489" s="67"/>
      <c r="B489" s="74"/>
      <c r="C489" s="67"/>
      <c r="D489" s="67"/>
      <c r="E489" s="67"/>
      <c r="F489" s="67"/>
      <c r="G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T489" s="67"/>
    </row>
    <row r="490" spans="1:46" s="66" customFormat="1" ht="13.2" x14ac:dyDescent="0.25">
      <c r="A490" s="67"/>
      <c r="B490" s="74"/>
      <c r="C490" s="67"/>
      <c r="D490" s="67"/>
      <c r="E490" s="67"/>
      <c r="F490" s="67"/>
      <c r="G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T490" s="67"/>
    </row>
    <row r="491" spans="1:46" s="66" customFormat="1" ht="13.2" x14ac:dyDescent="0.25">
      <c r="A491" s="67"/>
      <c r="B491" s="74"/>
      <c r="C491" s="67"/>
      <c r="D491" s="67"/>
      <c r="E491" s="67"/>
      <c r="F491" s="67"/>
      <c r="G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T491" s="67"/>
    </row>
    <row r="492" spans="1:46" s="66" customFormat="1" ht="13.2" x14ac:dyDescent="0.25">
      <c r="A492" s="67"/>
      <c r="B492" s="74"/>
      <c r="C492" s="67"/>
      <c r="D492" s="67"/>
      <c r="E492" s="67"/>
      <c r="F492" s="67"/>
      <c r="G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T492" s="67"/>
    </row>
    <row r="493" spans="1:46" s="66" customFormat="1" ht="13.2" x14ac:dyDescent="0.25">
      <c r="A493" s="67"/>
      <c r="B493" s="74"/>
      <c r="C493" s="67"/>
      <c r="D493" s="67"/>
      <c r="E493" s="67"/>
      <c r="F493" s="67"/>
      <c r="G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T493" s="67"/>
    </row>
    <row r="494" spans="1:46" s="66" customFormat="1" ht="13.2" x14ac:dyDescent="0.25">
      <c r="A494" s="67"/>
      <c r="B494" s="74"/>
      <c r="C494" s="67"/>
      <c r="D494" s="67"/>
      <c r="E494" s="67"/>
      <c r="F494" s="67"/>
      <c r="G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T494" s="67"/>
    </row>
    <row r="495" spans="1:46" s="66" customFormat="1" ht="13.2" x14ac:dyDescent="0.25">
      <c r="A495" s="67"/>
      <c r="B495" s="74"/>
      <c r="C495" s="67"/>
      <c r="D495" s="67"/>
      <c r="E495" s="67"/>
      <c r="F495" s="67"/>
      <c r="G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T495" s="67"/>
    </row>
    <row r="496" spans="1:46" s="66" customFormat="1" ht="13.2" x14ac:dyDescent="0.25">
      <c r="A496" s="67"/>
      <c r="B496" s="74"/>
      <c r="C496" s="67"/>
      <c r="D496" s="67"/>
      <c r="E496" s="67"/>
      <c r="F496" s="67"/>
      <c r="G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T496" s="67"/>
    </row>
    <row r="497" spans="1:46" s="66" customFormat="1" ht="13.2" x14ac:dyDescent="0.25">
      <c r="A497" s="67"/>
      <c r="B497" s="74"/>
      <c r="C497" s="67"/>
      <c r="D497" s="67"/>
      <c r="E497" s="67"/>
      <c r="F497" s="67"/>
      <c r="G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T497" s="67"/>
    </row>
    <row r="498" spans="1:46" s="66" customFormat="1" ht="13.2" x14ac:dyDescent="0.25">
      <c r="A498" s="67"/>
      <c r="B498" s="74"/>
      <c r="C498" s="67"/>
      <c r="D498" s="67"/>
      <c r="E498" s="67"/>
      <c r="F498" s="67"/>
      <c r="G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T498" s="67"/>
    </row>
    <row r="499" spans="1:46" s="66" customFormat="1" ht="13.2" x14ac:dyDescent="0.25">
      <c r="A499" s="67"/>
      <c r="B499" s="74"/>
      <c r="C499" s="67"/>
      <c r="D499" s="67"/>
      <c r="E499" s="67"/>
      <c r="F499" s="67"/>
      <c r="G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T499" s="67"/>
    </row>
    <row r="500" spans="1:46" s="66" customFormat="1" ht="13.2" x14ac:dyDescent="0.25">
      <c r="A500" s="67"/>
      <c r="B500" s="74"/>
      <c r="C500" s="67"/>
      <c r="D500" s="67"/>
      <c r="E500" s="67"/>
      <c r="F500" s="67"/>
      <c r="G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T500" s="67"/>
    </row>
    <row r="501" spans="1:46" s="66" customFormat="1" ht="13.2" x14ac:dyDescent="0.25">
      <c r="A501" s="67"/>
      <c r="B501" s="74"/>
      <c r="C501" s="67"/>
      <c r="D501" s="67"/>
      <c r="E501" s="67"/>
      <c r="F501" s="67"/>
      <c r="G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T501" s="67"/>
    </row>
    <row r="502" spans="1:46" s="66" customFormat="1" ht="13.2" x14ac:dyDescent="0.25">
      <c r="A502" s="67"/>
      <c r="B502" s="74"/>
      <c r="C502" s="67"/>
      <c r="D502" s="67"/>
      <c r="E502" s="67"/>
      <c r="F502" s="67"/>
      <c r="G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T502" s="67"/>
    </row>
    <row r="503" spans="1:46" s="66" customFormat="1" ht="13.2" x14ac:dyDescent="0.25">
      <c r="A503" s="67"/>
      <c r="B503" s="74"/>
      <c r="C503" s="67"/>
      <c r="D503" s="67"/>
      <c r="E503" s="67"/>
      <c r="F503" s="67"/>
      <c r="G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T503" s="67"/>
    </row>
    <row r="504" spans="1:46" s="66" customFormat="1" ht="13.2" x14ac:dyDescent="0.25">
      <c r="A504" s="67"/>
      <c r="B504" s="74"/>
      <c r="C504" s="67"/>
      <c r="D504" s="67"/>
      <c r="E504" s="67"/>
      <c r="F504" s="67"/>
      <c r="G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T504" s="67"/>
    </row>
    <row r="505" spans="1:46" s="66" customFormat="1" ht="13.2" x14ac:dyDescent="0.25">
      <c r="A505" s="67"/>
      <c r="B505" s="74"/>
      <c r="C505" s="67"/>
      <c r="D505" s="67"/>
      <c r="E505" s="67"/>
      <c r="F505" s="67"/>
      <c r="G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T505" s="67"/>
    </row>
    <row r="506" spans="1:46" s="66" customFormat="1" ht="13.2" x14ac:dyDescent="0.25">
      <c r="A506" s="67"/>
      <c r="B506" s="74"/>
      <c r="C506" s="67"/>
      <c r="D506" s="67"/>
      <c r="E506" s="67"/>
      <c r="F506" s="67"/>
      <c r="G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T506" s="67"/>
    </row>
    <row r="507" spans="1:46" s="66" customFormat="1" ht="13.2" x14ac:dyDescent="0.25">
      <c r="A507" s="67"/>
      <c r="B507" s="74"/>
      <c r="C507" s="67"/>
      <c r="D507" s="67"/>
      <c r="E507" s="67"/>
      <c r="F507" s="67"/>
      <c r="G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T507" s="67"/>
    </row>
    <row r="508" spans="1:46" s="66" customFormat="1" ht="13.2" x14ac:dyDescent="0.25">
      <c r="A508" s="67"/>
      <c r="B508" s="74"/>
      <c r="C508" s="67"/>
      <c r="D508" s="67"/>
      <c r="E508" s="67"/>
      <c r="F508" s="67"/>
      <c r="G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T508" s="67"/>
    </row>
    <row r="509" spans="1:46" s="66" customFormat="1" ht="13.2" x14ac:dyDescent="0.25">
      <c r="A509" s="67"/>
      <c r="B509" s="74"/>
      <c r="C509" s="67"/>
      <c r="D509" s="67"/>
      <c r="E509" s="67"/>
      <c r="F509" s="67"/>
      <c r="G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T509" s="67"/>
    </row>
    <row r="510" spans="1:46" s="66" customFormat="1" ht="13.2" x14ac:dyDescent="0.25">
      <c r="A510" s="67"/>
      <c r="B510" s="74"/>
      <c r="C510" s="67"/>
      <c r="D510" s="67"/>
      <c r="E510" s="67"/>
      <c r="F510" s="67"/>
      <c r="G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T510" s="67"/>
    </row>
    <row r="511" spans="1:46" s="66" customFormat="1" ht="13.2" x14ac:dyDescent="0.25">
      <c r="A511" s="67"/>
      <c r="B511" s="74"/>
      <c r="C511" s="67"/>
      <c r="D511" s="67"/>
      <c r="E511" s="67"/>
      <c r="F511" s="67"/>
      <c r="G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T511" s="67"/>
    </row>
    <row r="512" spans="1:46" s="66" customFormat="1" ht="13.2" x14ac:dyDescent="0.25">
      <c r="A512" s="67"/>
      <c r="B512" s="74"/>
      <c r="C512" s="67"/>
      <c r="D512" s="67"/>
      <c r="E512" s="67"/>
      <c r="F512" s="67"/>
      <c r="G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T512" s="67"/>
    </row>
    <row r="513" spans="1:46" s="66" customFormat="1" ht="13.2" x14ac:dyDescent="0.25">
      <c r="A513" s="67"/>
      <c r="B513" s="74"/>
      <c r="C513" s="67"/>
      <c r="D513" s="67"/>
      <c r="E513" s="67"/>
      <c r="F513" s="67"/>
      <c r="G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T513" s="67"/>
    </row>
    <row r="514" spans="1:46" s="66" customFormat="1" ht="13.2" x14ac:dyDescent="0.25">
      <c r="A514" s="67"/>
      <c r="B514" s="74"/>
      <c r="C514" s="67"/>
      <c r="D514" s="67"/>
      <c r="E514" s="67"/>
      <c r="F514" s="67"/>
      <c r="G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T514" s="67"/>
    </row>
    <row r="515" spans="1:46" s="66" customFormat="1" ht="13.2" x14ac:dyDescent="0.25">
      <c r="A515" s="67"/>
      <c r="B515" s="74"/>
      <c r="C515" s="67"/>
      <c r="D515" s="67"/>
      <c r="E515" s="67"/>
      <c r="F515" s="67"/>
      <c r="G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T515" s="67"/>
    </row>
    <row r="516" spans="1:46" s="66" customFormat="1" ht="13.2" x14ac:dyDescent="0.25">
      <c r="A516" s="67"/>
      <c r="B516" s="74"/>
      <c r="C516" s="67"/>
      <c r="D516" s="67"/>
      <c r="E516" s="67"/>
      <c r="F516" s="67"/>
      <c r="G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T516" s="67"/>
    </row>
    <row r="517" spans="1:46" s="66" customFormat="1" ht="13.2" x14ac:dyDescent="0.25">
      <c r="A517" s="67"/>
      <c r="B517" s="74"/>
      <c r="C517" s="67"/>
      <c r="D517" s="67"/>
      <c r="E517" s="67"/>
      <c r="F517" s="67"/>
      <c r="G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T517" s="67"/>
    </row>
    <row r="518" spans="1:46" s="66" customFormat="1" ht="13.2" x14ac:dyDescent="0.25">
      <c r="A518" s="67"/>
      <c r="B518" s="74"/>
      <c r="C518" s="67"/>
      <c r="D518" s="67"/>
      <c r="E518" s="67"/>
      <c r="F518" s="67"/>
      <c r="G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T518" s="67"/>
    </row>
    <row r="519" spans="1:46" s="66" customFormat="1" ht="13.2" x14ac:dyDescent="0.25">
      <c r="A519" s="67"/>
      <c r="B519" s="74"/>
      <c r="C519" s="67"/>
      <c r="D519" s="67"/>
      <c r="E519" s="67"/>
      <c r="F519" s="67"/>
      <c r="G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T519" s="67"/>
    </row>
    <row r="520" spans="1:46" s="66" customFormat="1" ht="13.2" x14ac:dyDescent="0.25">
      <c r="A520" s="67"/>
      <c r="B520" s="74"/>
      <c r="C520" s="67"/>
      <c r="D520" s="67"/>
      <c r="E520" s="67"/>
      <c r="F520" s="67"/>
      <c r="G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T520" s="67"/>
    </row>
    <row r="521" spans="1:46" s="66" customFormat="1" ht="13.2" x14ac:dyDescent="0.25">
      <c r="A521" s="67"/>
      <c r="B521" s="74"/>
      <c r="C521" s="67"/>
      <c r="D521" s="67"/>
      <c r="E521" s="67"/>
      <c r="F521" s="67"/>
      <c r="G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T521" s="67"/>
    </row>
    <row r="522" spans="1:46" s="66" customFormat="1" ht="13.2" x14ac:dyDescent="0.25">
      <c r="A522" s="67"/>
      <c r="B522" s="74"/>
      <c r="C522" s="67"/>
      <c r="D522" s="67"/>
      <c r="E522" s="67"/>
      <c r="F522" s="67"/>
      <c r="G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T522" s="67"/>
    </row>
    <row r="523" spans="1:46" s="66" customFormat="1" ht="13.2" x14ac:dyDescent="0.25">
      <c r="A523" s="67"/>
      <c r="B523" s="74"/>
      <c r="C523" s="67"/>
      <c r="D523" s="67"/>
      <c r="E523" s="67"/>
      <c r="F523" s="67"/>
      <c r="G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T523" s="67"/>
    </row>
    <row r="524" spans="1:46" s="66" customFormat="1" ht="13.2" x14ac:dyDescent="0.25">
      <c r="A524" s="67"/>
      <c r="B524" s="74"/>
      <c r="C524" s="67"/>
      <c r="D524" s="67"/>
      <c r="E524" s="67"/>
      <c r="F524" s="67"/>
      <c r="G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T524" s="67"/>
    </row>
    <row r="525" spans="1:46" s="66" customFormat="1" ht="13.2" x14ac:dyDescent="0.25">
      <c r="A525" s="67"/>
      <c r="B525" s="74"/>
      <c r="C525" s="67"/>
      <c r="D525" s="67"/>
      <c r="E525" s="67"/>
      <c r="F525" s="67"/>
      <c r="G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T525" s="67"/>
    </row>
    <row r="526" spans="1:46" s="66" customFormat="1" ht="13.2" x14ac:dyDescent="0.25">
      <c r="A526" s="67"/>
      <c r="B526" s="74"/>
      <c r="C526" s="67"/>
      <c r="D526" s="67"/>
      <c r="E526" s="67"/>
      <c r="F526" s="67"/>
      <c r="G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T526" s="67"/>
    </row>
    <row r="527" spans="1:46" s="66" customFormat="1" ht="13.2" x14ac:dyDescent="0.25">
      <c r="A527" s="67"/>
      <c r="B527" s="74"/>
      <c r="C527" s="67"/>
      <c r="D527" s="67"/>
      <c r="E527" s="67"/>
      <c r="F527" s="67"/>
      <c r="G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T527" s="67"/>
    </row>
    <row r="528" spans="1:46" s="66" customFormat="1" ht="13.2" x14ac:dyDescent="0.25">
      <c r="A528" s="67"/>
      <c r="B528" s="74"/>
      <c r="C528" s="67"/>
      <c r="D528" s="67"/>
      <c r="E528" s="67"/>
      <c r="F528" s="67"/>
      <c r="G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T528" s="67"/>
    </row>
    <row r="529" spans="1:46" s="66" customFormat="1" ht="13.2" x14ac:dyDescent="0.25">
      <c r="A529" s="67"/>
      <c r="B529" s="74"/>
      <c r="C529" s="67"/>
      <c r="D529" s="67"/>
      <c r="E529" s="67"/>
      <c r="F529" s="67"/>
      <c r="G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T529" s="67"/>
    </row>
    <row r="530" spans="1:46" s="66" customFormat="1" ht="13.2" x14ac:dyDescent="0.25">
      <c r="A530" s="67"/>
      <c r="B530" s="74"/>
      <c r="C530" s="67"/>
      <c r="D530" s="67"/>
      <c r="E530" s="67"/>
      <c r="F530" s="67"/>
      <c r="G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T530" s="67"/>
    </row>
    <row r="531" spans="1:46" s="66" customFormat="1" ht="13.2" x14ac:dyDescent="0.25">
      <c r="A531" s="67"/>
      <c r="B531" s="74"/>
      <c r="C531" s="67"/>
      <c r="D531" s="67"/>
      <c r="E531" s="67"/>
      <c r="F531" s="67"/>
      <c r="G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T531" s="67"/>
    </row>
    <row r="532" spans="1:46" s="66" customFormat="1" ht="13.2" x14ac:dyDescent="0.25">
      <c r="A532" s="67"/>
      <c r="B532" s="74"/>
      <c r="C532" s="67"/>
      <c r="D532" s="67"/>
      <c r="E532" s="67"/>
      <c r="F532" s="67"/>
      <c r="G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T532" s="67"/>
    </row>
    <row r="533" spans="1:46" s="66" customFormat="1" ht="13.2" x14ac:dyDescent="0.25">
      <c r="A533" s="67"/>
      <c r="B533" s="74"/>
      <c r="C533" s="67"/>
      <c r="D533" s="67"/>
      <c r="E533" s="67"/>
      <c r="F533" s="67"/>
      <c r="G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T533" s="67"/>
    </row>
    <row r="534" spans="1:46" s="66" customFormat="1" ht="13.2" x14ac:dyDescent="0.25">
      <c r="A534" s="67"/>
      <c r="B534" s="74"/>
      <c r="C534" s="67"/>
      <c r="D534" s="67"/>
      <c r="E534" s="67"/>
      <c r="F534" s="67"/>
      <c r="G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T534" s="67"/>
    </row>
    <row r="535" spans="1:46" s="66" customFormat="1" ht="13.2" x14ac:dyDescent="0.25">
      <c r="A535" s="67"/>
      <c r="B535" s="74"/>
      <c r="C535" s="67"/>
      <c r="D535" s="67"/>
      <c r="E535" s="67"/>
      <c r="F535" s="67"/>
      <c r="G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T535" s="67"/>
    </row>
    <row r="536" spans="1:46" s="66" customFormat="1" ht="13.2" x14ac:dyDescent="0.25">
      <c r="A536" s="67"/>
      <c r="B536" s="74"/>
      <c r="C536" s="67"/>
      <c r="D536" s="67"/>
      <c r="E536" s="67"/>
      <c r="F536" s="67"/>
      <c r="G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T536" s="67"/>
    </row>
    <row r="537" spans="1:46" s="66" customFormat="1" ht="13.2" x14ac:dyDescent="0.25">
      <c r="A537" s="67"/>
      <c r="B537" s="74"/>
      <c r="C537" s="67"/>
      <c r="D537" s="67"/>
      <c r="E537" s="67"/>
      <c r="F537" s="67"/>
      <c r="G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T537" s="67"/>
    </row>
    <row r="538" spans="1:46" s="66" customFormat="1" ht="13.2" x14ac:dyDescent="0.25">
      <c r="A538" s="67"/>
      <c r="B538" s="74"/>
      <c r="C538" s="67"/>
      <c r="D538" s="67"/>
      <c r="E538" s="67"/>
      <c r="F538" s="67"/>
      <c r="G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T538" s="67"/>
    </row>
    <row r="539" spans="1:46" s="66" customFormat="1" ht="13.2" x14ac:dyDescent="0.25">
      <c r="A539" s="67"/>
      <c r="B539" s="74"/>
      <c r="C539" s="67"/>
      <c r="D539" s="67"/>
      <c r="E539" s="67"/>
      <c r="F539" s="67"/>
      <c r="G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T539" s="67"/>
    </row>
    <row r="540" spans="1:46" s="66" customFormat="1" ht="13.2" x14ac:dyDescent="0.25">
      <c r="A540" s="67"/>
      <c r="B540" s="74"/>
      <c r="C540" s="67"/>
      <c r="D540" s="67"/>
      <c r="E540" s="67"/>
      <c r="F540" s="67"/>
      <c r="G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T540" s="67"/>
    </row>
    <row r="541" spans="1:46" s="66" customFormat="1" ht="13.2" x14ac:dyDescent="0.25">
      <c r="A541" s="67"/>
      <c r="B541" s="74"/>
      <c r="C541" s="67"/>
      <c r="D541" s="67"/>
      <c r="E541" s="67"/>
      <c r="F541" s="67"/>
      <c r="G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T541" s="67"/>
    </row>
    <row r="542" spans="1:46" s="66" customFormat="1" ht="13.2" x14ac:dyDescent="0.25">
      <c r="A542" s="67"/>
      <c r="B542" s="74"/>
      <c r="C542" s="67"/>
      <c r="D542" s="67"/>
      <c r="E542" s="67"/>
      <c r="F542" s="67"/>
      <c r="G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T542" s="67"/>
    </row>
    <row r="543" spans="1:46" s="66" customFormat="1" ht="13.2" x14ac:dyDescent="0.25">
      <c r="A543" s="67"/>
      <c r="B543" s="74"/>
      <c r="C543" s="67"/>
      <c r="D543" s="67"/>
      <c r="E543" s="67"/>
      <c r="F543" s="67"/>
      <c r="G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T543" s="67"/>
    </row>
    <row r="544" spans="1:46" s="66" customFormat="1" ht="13.2" x14ac:dyDescent="0.25">
      <c r="A544" s="67"/>
      <c r="B544" s="74"/>
      <c r="C544" s="67"/>
      <c r="D544" s="67"/>
      <c r="E544" s="67"/>
      <c r="F544" s="67"/>
      <c r="G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T544" s="67"/>
    </row>
    <row r="545" spans="1:46" s="66" customFormat="1" ht="13.2" x14ac:dyDescent="0.25">
      <c r="A545" s="67"/>
      <c r="B545" s="74"/>
      <c r="C545" s="67"/>
      <c r="D545" s="67"/>
      <c r="E545" s="67"/>
      <c r="F545" s="67"/>
      <c r="G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T545" s="67"/>
    </row>
    <row r="546" spans="1:46" s="66" customFormat="1" ht="13.2" x14ac:dyDescent="0.25">
      <c r="A546" s="67"/>
      <c r="B546" s="74"/>
      <c r="C546" s="67"/>
      <c r="D546" s="67"/>
      <c r="E546" s="67"/>
      <c r="F546" s="67"/>
      <c r="G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T546" s="67"/>
    </row>
    <row r="547" spans="1:46" s="66" customFormat="1" ht="13.2" x14ac:dyDescent="0.25">
      <c r="A547" s="67"/>
      <c r="B547" s="74"/>
      <c r="C547" s="67"/>
      <c r="D547" s="67"/>
      <c r="E547" s="67"/>
      <c r="F547" s="67"/>
      <c r="G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T547" s="67"/>
    </row>
    <row r="548" spans="1:46" s="66" customFormat="1" ht="13.2" x14ac:dyDescent="0.25">
      <c r="A548" s="67"/>
      <c r="B548" s="74"/>
      <c r="C548" s="67"/>
      <c r="D548" s="67"/>
      <c r="E548" s="67"/>
      <c r="F548" s="67"/>
      <c r="G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T548" s="67"/>
    </row>
    <row r="549" spans="1:46" s="66" customFormat="1" ht="13.2" x14ac:dyDescent="0.25">
      <c r="A549" s="67"/>
      <c r="B549" s="74"/>
      <c r="C549" s="67"/>
      <c r="D549" s="67"/>
      <c r="E549" s="67"/>
      <c r="F549" s="67"/>
      <c r="G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T549" s="67"/>
    </row>
    <row r="550" spans="1:46" s="66" customFormat="1" ht="13.2" x14ac:dyDescent="0.25">
      <c r="A550" s="67"/>
      <c r="B550" s="74"/>
      <c r="C550" s="67"/>
      <c r="D550" s="67"/>
      <c r="E550" s="67"/>
      <c r="F550" s="67"/>
      <c r="G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T550" s="67"/>
    </row>
    <row r="551" spans="1:46" s="66" customFormat="1" ht="13.2" x14ac:dyDescent="0.25">
      <c r="A551" s="67"/>
      <c r="B551" s="74"/>
      <c r="C551" s="67"/>
      <c r="D551" s="67"/>
      <c r="E551" s="67"/>
      <c r="F551" s="67"/>
      <c r="G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T551" s="67"/>
    </row>
    <row r="552" spans="1:46" s="66" customFormat="1" ht="13.2" x14ac:dyDescent="0.25">
      <c r="A552" s="67"/>
      <c r="B552" s="74"/>
      <c r="C552" s="67"/>
      <c r="D552" s="67"/>
      <c r="E552" s="67"/>
      <c r="F552" s="67"/>
      <c r="G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T552" s="67"/>
    </row>
    <row r="553" spans="1:46" s="66" customFormat="1" ht="13.2" x14ac:dyDescent="0.25">
      <c r="A553" s="67"/>
      <c r="B553" s="74"/>
      <c r="C553" s="67"/>
      <c r="D553" s="67"/>
      <c r="E553" s="67"/>
      <c r="F553" s="67"/>
      <c r="G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T553" s="67"/>
    </row>
    <row r="554" spans="1:46" s="66" customFormat="1" ht="13.2" x14ac:dyDescent="0.25">
      <c r="A554" s="67"/>
      <c r="B554" s="74"/>
      <c r="C554" s="67"/>
      <c r="D554" s="67"/>
      <c r="E554" s="67"/>
      <c r="F554" s="67"/>
      <c r="G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T554" s="67"/>
    </row>
    <row r="555" spans="1:46" s="66" customFormat="1" ht="13.2" x14ac:dyDescent="0.25">
      <c r="A555" s="67"/>
      <c r="B555" s="74"/>
      <c r="C555" s="67"/>
      <c r="D555" s="67"/>
      <c r="E555" s="67"/>
      <c r="F555" s="67"/>
      <c r="G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T555" s="67"/>
    </row>
    <row r="556" spans="1:46" s="66" customFormat="1" ht="13.2" x14ac:dyDescent="0.25">
      <c r="A556" s="67"/>
      <c r="B556" s="74"/>
      <c r="C556" s="67"/>
      <c r="D556" s="67"/>
      <c r="E556" s="67"/>
      <c r="F556" s="67"/>
      <c r="G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T556" s="67"/>
    </row>
    <row r="557" spans="1:46" s="66" customFormat="1" ht="13.2" x14ac:dyDescent="0.25">
      <c r="A557" s="67"/>
      <c r="B557" s="74"/>
      <c r="C557" s="67"/>
      <c r="D557" s="67"/>
      <c r="E557" s="67"/>
      <c r="F557" s="67"/>
      <c r="G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T557" s="67"/>
    </row>
    <row r="558" spans="1:46" s="66" customFormat="1" ht="13.2" x14ac:dyDescent="0.25">
      <c r="A558" s="67"/>
      <c r="B558" s="74"/>
      <c r="C558" s="67"/>
      <c r="D558" s="67"/>
      <c r="E558" s="67"/>
      <c r="F558" s="67"/>
      <c r="G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T558" s="67"/>
    </row>
    <row r="559" spans="1:46" s="66" customFormat="1" ht="13.2" x14ac:dyDescent="0.25">
      <c r="A559" s="67"/>
      <c r="B559" s="74"/>
      <c r="C559" s="67"/>
      <c r="D559" s="67"/>
      <c r="E559" s="67"/>
      <c r="F559" s="67"/>
      <c r="G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T559" s="67"/>
    </row>
    <row r="560" spans="1:46" s="66" customFormat="1" ht="13.2" x14ac:dyDescent="0.25">
      <c r="A560" s="67"/>
      <c r="B560" s="74"/>
      <c r="C560" s="67"/>
      <c r="D560" s="67"/>
      <c r="E560" s="67"/>
      <c r="F560" s="67"/>
      <c r="G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T560" s="67"/>
    </row>
    <row r="561" spans="1:46" s="66" customFormat="1" ht="13.2" x14ac:dyDescent="0.25">
      <c r="A561" s="67"/>
      <c r="B561" s="74"/>
      <c r="C561" s="67"/>
      <c r="D561" s="67"/>
      <c r="E561" s="67"/>
      <c r="F561" s="67"/>
      <c r="G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T561" s="67"/>
    </row>
    <row r="562" spans="1:46" s="66" customFormat="1" ht="13.2" x14ac:dyDescent="0.25">
      <c r="A562" s="67"/>
      <c r="B562" s="74"/>
      <c r="C562" s="67"/>
      <c r="D562" s="67"/>
      <c r="E562" s="67"/>
      <c r="F562" s="67"/>
      <c r="G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T562" s="67"/>
    </row>
    <row r="563" spans="1:46" s="66" customFormat="1" ht="13.2" x14ac:dyDescent="0.25">
      <c r="A563" s="67"/>
      <c r="B563" s="74"/>
      <c r="C563" s="67"/>
      <c r="D563" s="67"/>
      <c r="E563" s="67"/>
      <c r="F563" s="67"/>
      <c r="G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T563" s="67"/>
    </row>
    <row r="564" spans="1:46" s="66" customFormat="1" ht="13.2" x14ac:dyDescent="0.25">
      <c r="A564" s="67"/>
      <c r="B564" s="74"/>
      <c r="C564" s="67"/>
      <c r="D564" s="67"/>
      <c r="E564" s="67"/>
      <c r="F564" s="67"/>
      <c r="G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T564" s="67"/>
    </row>
    <row r="565" spans="1:46" s="66" customFormat="1" ht="13.2" x14ac:dyDescent="0.25">
      <c r="A565" s="67"/>
      <c r="B565" s="74"/>
      <c r="C565" s="67"/>
      <c r="D565" s="67"/>
      <c r="E565" s="67"/>
      <c r="F565" s="67"/>
      <c r="G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T565" s="67"/>
    </row>
    <row r="566" spans="1:46" s="66" customFormat="1" ht="13.2" x14ac:dyDescent="0.25">
      <c r="A566" s="67"/>
      <c r="B566" s="74"/>
      <c r="C566" s="67"/>
      <c r="D566" s="67"/>
      <c r="E566" s="67"/>
      <c r="F566" s="67"/>
      <c r="G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T566" s="67"/>
    </row>
    <row r="567" spans="1:46" s="66" customFormat="1" ht="13.2" x14ac:dyDescent="0.25">
      <c r="A567" s="67"/>
      <c r="B567" s="74"/>
      <c r="C567" s="67"/>
      <c r="D567" s="67"/>
      <c r="E567" s="67"/>
      <c r="F567" s="67"/>
      <c r="G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T567" s="67"/>
    </row>
    <row r="568" spans="1:46" s="66" customFormat="1" ht="13.2" x14ac:dyDescent="0.25">
      <c r="A568" s="67"/>
      <c r="B568" s="74"/>
      <c r="C568" s="67"/>
      <c r="D568" s="67"/>
      <c r="E568" s="67"/>
      <c r="F568" s="67"/>
      <c r="G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T568" s="67"/>
    </row>
    <row r="569" spans="1:46" s="66" customFormat="1" ht="13.2" x14ac:dyDescent="0.25">
      <c r="A569" s="67"/>
      <c r="B569" s="74"/>
      <c r="C569" s="67"/>
      <c r="D569" s="67"/>
      <c r="E569" s="67"/>
      <c r="F569" s="67"/>
      <c r="G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T569" s="67"/>
    </row>
    <row r="570" spans="1:46" s="66" customFormat="1" ht="13.2" x14ac:dyDescent="0.25">
      <c r="A570" s="67"/>
      <c r="B570" s="74"/>
      <c r="C570" s="67"/>
      <c r="D570" s="67"/>
      <c r="E570" s="67"/>
      <c r="F570" s="67"/>
      <c r="G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T570" s="67"/>
    </row>
    <row r="571" spans="1:46" s="66" customFormat="1" ht="13.2" x14ac:dyDescent="0.25">
      <c r="A571" s="67"/>
      <c r="B571" s="74"/>
      <c r="C571" s="67"/>
      <c r="D571" s="67"/>
      <c r="E571" s="67"/>
      <c r="F571" s="67"/>
      <c r="G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T571" s="67"/>
    </row>
    <row r="572" spans="1:46" s="66" customFormat="1" ht="13.2" x14ac:dyDescent="0.25">
      <c r="A572" s="67"/>
      <c r="B572" s="74"/>
      <c r="C572" s="67"/>
      <c r="D572" s="67"/>
      <c r="E572" s="67"/>
      <c r="F572" s="67"/>
      <c r="G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T572" s="67"/>
    </row>
    <row r="573" spans="1:46" s="66" customFormat="1" ht="13.2" x14ac:dyDescent="0.25">
      <c r="A573" s="67"/>
      <c r="B573" s="74"/>
      <c r="C573" s="67"/>
      <c r="D573" s="67"/>
      <c r="E573" s="67"/>
      <c r="F573" s="67"/>
      <c r="G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T573" s="67"/>
    </row>
    <row r="574" spans="1:46" s="66" customFormat="1" ht="13.2" x14ac:dyDescent="0.25">
      <c r="A574" s="67"/>
      <c r="B574" s="74"/>
      <c r="C574" s="67"/>
      <c r="D574" s="67"/>
      <c r="E574" s="67"/>
      <c r="F574" s="67"/>
      <c r="G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T574" s="67"/>
    </row>
    <row r="575" spans="1:46" s="66" customFormat="1" ht="13.2" x14ac:dyDescent="0.25">
      <c r="A575" s="67"/>
      <c r="B575" s="74"/>
      <c r="C575" s="67"/>
      <c r="D575" s="67"/>
      <c r="E575" s="67"/>
      <c r="F575" s="67"/>
      <c r="G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T575" s="67"/>
    </row>
    <row r="576" spans="1:46" s="66" customFormat="1" ht="13.2" x14ac:dyDescent="0.25">
      <c r="A576" s="67"/>
      <c r="B576" s="74"/>
      <c r="C576" s="67"/>
      <c r="D576" s="67"/>
      <c r="E576" s="67"/>
      <c r="F576" s="67"/>
      <c r="G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T576" s="67"/>
    </row>
    <row r="577" spans="1:46" s="66" customFormat="1" ht="13.2" x14ac:dyDescent="0.25">
      <c r="A577" s="67"/>
      <c r="B577" s="74"/>
      <c r="C577" s="67"/>
      <c r="D577" s="67"/>
      <c r="E577" s="67"/>
      <c r="F577" s="67"/>
      <c r="G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T577" s="67"/>
    </row>
    <row r="578" spans="1:46" s="66" customFormat="1" ht="13.2" x14ac:dyDescent="0.25">
      <c r="A578" s="67"/>
      <c r="B578" s="74"/>
      <c r="C578" s="67"/>
      <c r="D578" s="67"/>
      <c r="E578" s="67"/>
      <c r="F578" s="67"/>
      <c r="G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T578" s="67"/>
    </row>
    <row r="579" spans="1:46" s="66" customFormat="1" ht="13.2" x14ac:dyDescent="0.25">
      <c r="A579" s="67"/>
      <c r="B579" s="74"/>
      <c r="C579" s="67"/>
      <c r="D579" s="67"/>
      <c r="E579" s="67"/>
      <c r="F579" s="67"/>
      <c r="G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T579" s="67"/>
    </row>
    <row r="580" spans="1:46" s="66" customFormat="1" ht="13.2" x14ac:dyDescent="0.25">
      <c r="A580" s="67"/>
      <c r="B580" s="74"/>
      <c r="C580" s="67"/>
      <c r="D580" s="67"/>
      <c r="E580" s="67"/>
      <c r="F580" s="67"/>
      <c r="G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T580" s="67"/>
    </row>
    <row r="581" spans="1:46" s="66" customFormat="1" ht="13.2" x14ac:dyDescent="0.25">
      <c r="A581" s="67"/>
      <c r="B581" s="74"/>
      <c r="C581" s="67"/>
      <c r="D581" s="67"/>
      <c r="E581" s="67"/>
      <c r="F581" s="67"/>
      <c r="G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T581" s="67"/>
    </row>
    <row r="582" spans="1:46" s="66" customFormat="1" ht="13.2" x14ac:dyDescent="0.25">
      <c r="A582" s="67"/>
      <c r="B582" s="74"/>
      <c r="C582" s="67"/>
      <c r="D582" s="67"/>
      <c r="E582" s="67"/>
      <c r="F582" s="67"/>
      <c r="G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T582" s="67"/>
    </row>
    <row r="583" spans="1:46" s="66" customFormat="1" ht="13.2" x14ac:dyDescent="0.25">
      <c r="A583" s="67"/>
      <c r="B583" s="74"/>
      <c r="C583" s="67"/>
      <c r="D583" s="67"/>
      <c r="E583" s="67"/>
      <c r="F583" s="67"/>
      <c r="G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T583" s="67"/>
    </row>
    <row r="584" spans="1:46" s="66" customFormat="1" ht="13.2" x14ac:dyDescent="0.25">
      <c r="A584" s="67"/>
      <c r="B584" s="74"/>
      <c r="C584" s="67"/>
      <c r="D584" s="67"/>
      <c r="E584" s="67"/>
      <c r="F584" s="67"/>
      <c r="G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T584" s="67"/>
    </row>
    <row r="585" spans="1:46" s="66" customFormat="1" ht="13.2" x14ac:dyDescent="0.25">
      <c r="A585" s="67"/>
      <c r="B585" s="74"/>
      <c r="C585" s="67"/>
      <c r="D585" s="67"/>
      <c r="E585" s="67"/>
      <c r="F585" s="67"/>
      <c r="G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T585" s="67"/>
    </row>
    <row r="586" spans="1:46" s="66" customFormat="1" ht="13.2" x14ac:dyDescent="0.25">
      <c r="A586" s="67"/>
      <c r="B586" s="74"/>
      <c r="C586" s="67"/>
      <c r="D586" s="67"/>
      <c r="E586" s="67"/>
      <c r="F586" s="67"/>
      <c r="G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T586" s="67"/>
    </row>
    <row r="587" spans="1:46" s="66" customFormat="1" ht="13.2" x14ac:dyDescent="0.25">
      <c r="A587" s="67"/>
      <c r="B587" s="74"/>
      <c r="C587" s="67"/>
      <c r="D587" s="67"/>
      <c r="E587" s="67"/>
      <c r="F587" s="67"/>
      <c r="G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T587" s="67"/>
    </row>
    <row r="588" spans="1:46" s="66" customFormat="1" ht="13.2" x14ac:dyDescent="0.25">
      <c r="A588" s="67"/>
      <c r="B588" s="74"/>
      <c r="C588" s="67"/>
      <c r="D588" s="67"/>
      <c r="E588" s="67"/>
      <c r="F588" s="67"/>
      <c r="G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T588" s="67"/>
    </row>
    <row r="589" spans="1:46" s="66" customFormat="1" ht="13.2" x14ac:dyDescent="0.25">
      <c r="A589" s="67"/>
      <c r="B589" s="74"/>
      <c r="C589" s="67"/>
      <c r="D589" s="67"/>
      <c r="E589" s="67"/>
      <c r="F589" s="67"/>
      <c r="G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T589" s="67"/>
    </row>
    <row r="590" spans="1:46" s="66" customFormat="1" ht="13.2" x14ac:dyDescent="0.25">
      <c r="A590" s="67"/>
      <c r="B590" s="74"/>
      <c r="C590" s="67"/>
      <c r="D590" s="67"/>
      <c r="E590" s="67"/>
      <c r="F590" s="67"/>
      <c r="G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T590" s="67"/>
    </row>
    <row r="591" spans="1:46" s="66" customFormat="1" ht="13.2" x14ac:dyDescent="0.25">
      <c r="A591" s="67"/>
      <c r="B591" s="74"/>
      <c r="C591" s="67"/>
      <c r="D591" s="67"/>
      <c r="E591" s="67"/>
      <c r="F591" s="67"/>
      <c r="G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T591" s="67"/>
    </row>
    <row r="592" spans="1:46" s="66" customFormat="1" ht="13.2" x14ac:dyDescent="0.25">
      <c r="A592" s="67"/>
      <c r="B592" s="74"/>
      <c r="C592" s="67"/>
      <c r="D592" s="67"/>
      <c r="E592" s="67"/>
      <c r="F592" s="67"/>
      <c r="G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T592" s="67"/>
    </row>
    <row r="593" spans="1:46" s="66" customFormat="1" ht="13.2" x14ac:dyDescent="0.25">
      <c r="A593" s="67"/>
      <c r="B593" s="74"/>
      <c r="C593" s="67"/>
      <c r="D593" s="67"/>
      <c r="E593" s="67"/>
      <c r="F593" s="67"/>
      <c r="G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T593" s="67"/>
    </row>
    <row r="594" spans="1:46" s="66" customFormat="1" ht="13.2" x14ac:dyDescent="0.25">
      <c r="A594" s="67"/>
      <c r="B594" s="74"/>
      <c r="C594" s="67"/>
      <c r="D594" s="67"/>
      <c r="E594" s="67"/>
      <c r="F594" s="67"/>
      <c r="G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T594" s="67"/>
    </row>
    <row r="595" spans="1:46" s="66" customFormat="1" ht="13.2" x14ac:dyDescent="0.25">
      <c r="A595" s="67"/>
      <c r="B595" s="74"/>
      <c r="C595" s="67"/>
      <c r="D595" s="67"/>
      <c r="E595" s="67"/>
      <c r="F595" s="67"/>
      <c r="G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T595" s="67"/>
    </row>
    <row r="596" spans="1:46" s="66" customFormat="1" ht="13.2" x14ac:dyDescent="0.25">
      <c r="A596" s="67"/>
      <c r="B596" s="74"/>
      <c r="C596" s="67"/>
      <c r="D596" s="67"/>
      <c r="E596" s="67"/>
      <c r="F596" s="67"/>
      <c r="G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T596" s="67"/>
    </row>
    <row r="597" spans="1:46" s="66" customFormat="1" ht="13.2" x14ac:dyDescent="0.25">
      <c r="A597" s="67"/>
      <c r="B597" s="74"/>
      <c r="C597" s="67"/>
      <c r="D597" s="67"/>
      <c r="E597" s="67"/>
      <c r="F597" s="67"/>
      <c r="G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T597" s="67"/>
    </row>
    <row r="598" spans="1:46" s="66" customFormat="1" ht="13.2" x14ac:dyDescent="0.25">
      <c r="A598" s="67"/>
      <c r="B598" s="74"/>
      <c r="C598" s="67"/>
      <c r="D598" s="67"/>
      <c r="E598" s="67"/>
      <c r="F598" s="67"/>
      <c r="G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T598" s="67"/>
    </row>
    <row r="599" spans="1:46" s="66" customFormat="1" ht="13.2" x14ac:dyDescent="0.25">
      <c r="A599" s="67"/>
      <c r="B599" s="74"/>
      <c r="C599" s="67"/>
      <c r="D599" s="67"/>
      <c r="E599" s="67"/>
      <c r="F599" s="67"/>
      <c r="G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T599" s="67"/>
    </row>
    <row r="600" spans="1:46" s="66" customFormat="1" ht="13.2" x14ac:dyDescent="0.25">
      <c r="A600" s="67"/>
      <c r="B600" s="74"/>
      <c r="C600" s="67"/>
      <c r="D600" s="67"/>
      <c r="E600" s="67"/>
      <c r="F600" s="67"/>
      <c r="G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T600" s="67"/>
    </row>
    <row r="601" spans="1:46" s="66" customFormat="1" ht="13.2" x14ac:dyDescent="0.25">
      <c r="A601" s="67"/>
      <c r="B601" s="74"/>
      <c r="C601" s="67"/>
      <c r="D601" s="67"/>
      <c r="E601" s="67"/>
      <c r="F601" s="67"/>
      <c r="G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T601" s="67"/>
    </row>
    <row r="602" spans="1:46" s="66" customFormat="1" ht="13.2" x14ac:dyDescent="0.25">
      <c r="A602" s="67"/>
      <c r="B602" s="74"/>
      <c r="C602" s="67"/>
      <c r="D602" s="67"/>
      <c r="E602" s="67"/>
      <c r="F602" s="67"/>
      <c r="G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T602" s="67"/>
    </row>
    <row r="603" spans="1:46" s="66" customFormat="1" ht="13.2" x14ac:dyDescent="0.25">
      <c r="A603" s="67"/>
      <c r="B603" s="74"/>
      <c r="C603" s="67"/>
      <c r="D603" s="67"/>
      <c r="E603" s="67"/>
      <c r="F603" s="67"/>
      <c r="G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T603" s="67"/>
    </row>
    <row r="604" spans="1:46" s="66" customFormat="1" ht="13.2" x14ac:dyDescent="0.25">
      <c r="A604" s="67"/>
      <c r="B604" s="74"/>
      <c r="C604" s="67"/>
      <c r="D604" s="67"/>
      <c r="E604" s="67"/>
      <c r="F604" s="67"/>
      <c r="G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T604" s="67"/>
    </row>
    <row r="605" spans="1:46" s="66" customFormat="1" ht="13.2" x14ac:dyDescent="0.25">
      <c r="A605" s="67"/>
      <c r="B605" s="74"/>
      <c r="C605" s="67"/>
      <c r="D605" s="67"/>
      <c r="E605" s="67"/>
      <c r="F605" s="67"/>
      <c r="G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T605" s="67"/>
    </row>
    <row r="606" spans="1:46" s="66" customFormat="1" ht="13.2" x14ac:dyDescent="0.25">
      <c r="A606" s="67"/>
      <c r="B606" s="74"/>
      <c r="C606" s="67"/>
      <c r="D606" s="67"/>
      <c r="E606" s="67"/>
      <c r="F606" s="67"/>
      <c r="G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T606" s="67"/>
    </row>
    <row r="607" spans="1:46" s="66" customFormat="1" ht="13.2" x14ac:dyDescent="0.25">
      <c r="A607" s="67"/>
      <c r="B607" s="74"/>
      <c r="C607" s="67"/>
      <c r="D607" s="67"/>
      <c r="E607" s="67"/>
      <c r="F607" s="67"/>
      <c r="G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T607" s="67"/>
    </row>
    <row r="608" spans="1:46" s="66" customFormat="1" ht="13.2" x14ac:dyDescent="0.25">
      <c r="A608" s="67"/>
      <c r="B608" s="74"/>
      <c r="C608" s="67"/>
      <c r="D608" s="67"/>
      <c r="E608" s="67"/>
      <c r="F608" s="67"/>
      <c r="G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T608" s="67"/>
    </row>
    <row r="609" spans="1:46" s="66" customFormat="1" ht="13.2" x14ac:dyDescent="0.25">
      <c r="A609" s="67"/>
      <c r="B609" s="74"/>
      <c r="C609" s="67"/>
      <c r="D609" s="67"/>
      <c r="E609" s="67"/>
      <c r="F609" s="67"/>
      <c r="G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T609" s="67"/>
    </row>
    <row r="610" spans="1:46" s="66" customFormat="1" ht="13.2" x14ac:dyDescent="0.25">
      <c r="A610" s="67"/>
      <c r="B610" s="74"/>
      <c r="C610" s="67"/>
      <c r="D610" s="67"/>
      <c r="E610" s="67"/>
      <c r="F610" s="67"/>
      <c r="G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T610" s="67"/>
    </row>
    <row r="611" spans="1:46" s="66" customFormat="1" ht="13.2" x14ac:dyDescent="0.25">
      <c r="A611" s="67"/>
      <c r="B611" s="74"/>
      <c r="C611" s="67"/>
      <c r="D611" s="67"/>
      <c r="E611" s="67"/>
      <c r="F611" s="67"/>
      <c r="G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T611" s="67"/>
    </row>
    <row r="612" spans="1:46" s="66" customFormat="1" ht="13.2" x14ac:dyDescent="0.25">
      <c r="A612" s="67"/>
      <c r="B612" s="74"/>
      <c r="C612" s="67"/>
      <c r="D612" s="67"/>
      <c r="E612" s="67"/>
      <c r="F612" s="67"/>
      <c r="G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T612" s="67"/>
    </row>
    <row r="613" spans="1:46" s="66" customFormat="1" ht="13.2" x14ac:dyDescent="0.25">
      <c r="A613" s="67"/>
      <c r="B613" s="74"/>
      <c r="C613" s="67"/>
      <c r="D613" s="67"/>
      <c r="E613" s="67"/>
      <c r="F613" s="67"/>
      <c r="G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T613" s="67"/>
    </row>
    <row r="614" spans="1:46" s="66" customFormat="1" ht="13.2" x14ac:dyDescent="0.25">
      <c r="A614" s="67"/>
      <c r="B614" s="74"/>
      <c r="C614" s="67"/>
      <c r="D614" s="67"/>
      <c r="E614" s="67"/>
      <c r="F614" s="67"/>
      <c r="G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T614" s="67"/>
    </row>
    <row r="615" spans="1:46" s="66" customFormat="1" ht="13.2" x14ac:dyDescent="0.25">
      <c r="A615" s="67"/>
      <c r="B615" s="74"/>
      <c r="C615" s="67"/>
      <c r="D615" s="67"/>
      <c r="E615" s="67"/>
      <c r="F615" s="67"/>
      <c r="G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T615" s="67"/>
    </row>
    <row r="616" spans="1:46" s="66" customFormat="1" ht="13.2" x14ac:dyDescent="0.25">
      <c r="A616" s="67"/>
      <c r="B616" s="74"/>
      <c r="C616" s="67"/>
      <c r="D616" s="67"/>
      <c r="E616" s="67"/>
      <c r="F616" s="67"/>
      <c r="G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T616" s="67"/>
    </row>
    <row r="617" spans="1:46" s="66" customFormat="1" ht="13.2" x14ac:dyDescent="0.25">
      <c r="A617" s="67"/>
      <c r="B617" s="74"/>
      <c r="C617" s="67"/>
      <c r="D617" s="67"/>
      <c r="E617" s="67"/>
      <c r="F617" s="67"/>
      <c r="G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T617" s="67"/>
    </row>
    <row r="618" spans="1:46" s="66" customFormat="1" ht="13.2" x14ac:dyDescent="0.25">
      <c r="A618" s="67"/>
      <c r="B618" s="74"/>
      <c r="C618" s="67"/>
      <c r="D618" s="67"/>
      <c r="E618" s="67"/>
      <c r="F618" s="67"/>
      <c r="G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T618" s="67"/>
    </row>
    <row r="619" spans="1:46" s="66" customFormat="1" ht="13.2" x14ac:dyDescent="0.25">
      <c r="A619" s="67"/>
      <c r="B619" s="74"/>
      <c r="C619" s="67"/>
      <c r="D619" s="67"/>
      <c r="E619" s="67"/>
      <c r="F619" s="67"/>
      <c r="G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T619" s="67"/>
    </row>
    <row r="620" spans="1:46" s="66" customFormat="1" ht="13.2" x14ac:dyDescent="0.25">
      <c r="A620" s="67"/>
      <c r="B620" s="74"/>
      <c r="C620" s="67"/>
      <c r="D620" s="67"/>
      <c r="E620" s="67"/>
      <c r="F620" s="67"/>
      <c r="G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T620" s="67"/>
    </row>
    <row r="621" spans="1:46" s="66" customFormat="1" ht="13.2" x14ac:dyDescent="0.25">
      <c r="A621" s="67"/>
      <c r="B621" s="74"/>
      <c r="C621" s="67"/>
      <c r="D621" s="67"/>
      <c r="E621" s="67"/>
      <c r="F621" s="67"/>
      <c r="G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T621" s="67"/>
    </row>
    <row r="622" spans="1:46" s="66" customFormat="1" ht="13.2" x14ac:dyDescent="0.25">
      <c r="A622" s="67"/>
      <c r="B622" s="74"/>
      <c r="C622" s="67"/>
      <c r="D622" s="67"/>
      <c r="E622" s="67"/>
      <c r="F622" s="67"/>
      <c r="G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T622" s="67"/>
    </row>
    <row r="623" spans="1:46" s="66" customFormat="1" ht="13.2" x14ac:dyDescent="0.25">
      <c r="A623" s="67"/>
      <c r="B623" s="74"/>
      <c r="C623" s="67"/>
      <c r="D623" s="67"/>
      <c r="E623" s="67"/>
      <c r="F623" s="67"/>
      <c r="G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T623" s="67"/>
    </row>
    <row r="624" spans="1:46" s="66" customFormat="1" ht="13.2" x14ac:dyDescent="0.25">
      <c r="A624" s="67"/>
      <c r="B624" s="74"/>
      <c r="C624" s="67"/>
      <c r="D624" s="67"/>
      <c r="E624" s="67"/>
      <c r="F624" s="67"/>
      <c r="G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T624" s="67"/>
    </row>
    <row r="625" spans="1:46" s="66" customFormat="1" ht="13.2" x14ac:dyDescent="0.25">
      <c r="A625" s="67"/>
      <c r="B625" s="74"/>
      <c r="C625" s="67"/>
      <c r="D625" s="67"/>
      <c r="E625" s="67"/>
      <c r="F625" s="67"/>
      <c r="G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T625" s="67"/>
    </row>
    <row r="626" spans="1:46" s="66" customFormat="1" ht="13.2" x14ac:dyDescent="0.25">
      <c r="A626" s="67"/>
      <c r="B626" s="74"/>
      <c r="C626" s="67"/>
      <c r="D626" s="67"/>
      <c r="E626" s="67"/>
      <c r="F626" s="67"/>
      <c r="G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T626" s="67"/>
    </row>
    <row r="627" spans="1:46" s="66" customFormat="1" ht="13.2" x14ac:dyDescent="0.25">
      <c r="A627" s="67"/>
      <c r="B627" s="74"/>
      <c r="C627" s="67"/>
      <c r="D627" s="67"/>
      <c r="E627" s="67"/>
      <c r="F627" s="67"/>
      <c r="G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T627" s="67"/>
    </row>
    <row r="628" spans="1:46" s="66" customFormat="1" ht="13.2" x14ac:dyDescent="0.25">
      <c r="A628" s="67"/>
      <c r="B628" s="74"/>
      <c r="C628" s="67"/>
      <c r="D628" s="67"/>
      <c r="E628" s="67"/>
      <c r="F628" s="67"/>
      <c r="G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T628" s="67"/>
    </row>
    <row r="629" spans="1:46" s="66" customFormat="1" ht="13.2" x14ac:dyDescent="0.25">
      <c r="A629" s="67"/>
      <c r="B629" s="74"/>
      <c r="C629" s="67"/>
      <c r="D629" s="67"/>
      <c r="E629" s="67"/>
      <c r="F629" s="67"/>
      <c r="G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T629" s="67"/>
    </row>
    <row r="630" spans="1:46" s="66" customFormat="1" ht="13.2" x14ac:dyDescent="0.25">
      <c r="A630" s="67"/>
      <c r="B630" s="74"/>
      <c r="C630" s="67"/>
      <c r="D630" s="67"/>
      <c r="E630" s="67"/>
      <c r="F630" s="67"/>
      <c r="G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T630" s="67"/>
    </row>
    <row r="631" spans="1:46" s="66" customFormat="1" ht="13.2" x14ac:dyDescent="0.25">
      <c r="A631" s="67"/>
      <c r="B631" s="74"/>
      <c r="C631" s="67"/>
      <c r="D631" s="67"/>
      <c r="E631" s="67"/>
      <c r="F631" s="67"/>
      <c r="G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T631" s="67"/>
    </row>
    <row r="632" spans="1:46" s="66" customFormat="1" ht="13.2" x14ac:dyDescent="0.25">
      <c r="A632" s="67"/>
      <c r="B632" s="74"/>
      <c r="C632" s="67"/>
      <c r="D632" s="67"/>
      <c r="E632" s="67"/>
      <c r="F632" s="67"/>
      <c r="G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T632" s="67"/>
    </row>
    <row r="633" spans="1:46" s="66" customFormat="1" ht="13.2" x14ac:dyDescent="0.25">
      <c r="A633" s="67"/>
      <c r="B633" s="74"/>
      <c r="C633" s="67"/>
      <c r="D633" s="67"/>
      <c r="E633" s="67"/>
      <c r="F633" s="67"/>
      <c r="G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T633" s="67"/>
    </row>
    <row r="634" spans="1:46" s="66" customFormat="1" ht="13.2" x14ac:dyDescent="0.25">
      <c r="A634" s="67"/>
      <c r="B634" s="74"/>
      <c r="C634" s="67"/>
      <c r="D634" s="67"/>
      <c r="E634" s="67"/>
      <c r="F634" s="67"/>
      <c r="G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T634" s="67"/>
    </row>
    <row r="635" spans="1:46" s="66" customFormat="1" ht="13.2" x14ac:dyDescent="0.25">
      <c r="A635" s="67"/>
      <c r="B635" s="74"/>
      <c r="C635" s="67"/>
      <c r="D635" s="67"/>
      <c r="E635" s="67"/>
      <c r="F635" s="67"/>
      <c r="G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T635" s="67"/>
    </row>
    <row r="636" spans="1:46" s="66" customFormat="1" ht="13.2" x14ac:dyDescent="0.25">
      <c r="A636" s="67"/>
      <c r="B636" s="74"/>
      <c r="C636" s="67"/>
      <c r="D636" s="67"/>
      <c r="E636" s="67"/>
      <c r="F636" s="67"/>
      <c r="G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T636" s="67"/>
    </row>
    <row r="637" spans="1:46" s="66" customFormat="1" ht="13.2" x14ac:dyDescent="0.25">
      <c r="A637" s="67"/>
      <c r="B637" s="74"/>
      <c r="C637" s="67"/>
      <c r="D637" s="67"/>
      <c r="E637" s="67"/>
      <c r="F637" s="67"/>
      <c r="G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T637" s="67"/>
    </row>
    <row r="638" spans="1:46" s="66" customFormat="1" ht="13.2" x14ac:dyDescent="0.25">
      <c r="A638" s="67"/>
      <c r="B638" s="74"/>
      <c r="C638" s="67"/>
      <c r="D638" s="67"/>
      <c r="E638" s="67"/>
      <c r="F638" s="67"/>
      <c r="G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T638" s="67"/>
    </row>
    <row r="639" spans="1:46" s="66" customFormat="1" ht="13.2" x14ac:dyDescent="0.25">
      <c r="A639" s="67"/>
      <c r="B639" s="74"/>
      <c r="C639" s="67"/>
      <c r="D639" s="67"/>
      <c r="E639" s="67"/>
      <c r="F639" s="67"/>
      <c r="G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T639" s="67"/>
    </row>
    <row r="640" spans="1:46" s="66" customFormat="1" ht="13.2" x14ac:dyDescent="0.25">
      <c r="A640" s="67"/>
      <c r="B640" s="74"/>
      <c r="C640" s="67"/>
      <c r="D640" s="67"/>
      <c r="E640" s="67"/>
      <c r="F640" s="67"/>
      <c r="G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T640" s="67"/>
    </row>
    <row r="641" spans="1:46" s="66" customFormat="1" ht="13.2" x14ac:dyDescent="0.25">
      <c r="A641" s="67"/>
      <c r="B641" s="74"/>
      <c r="C641" s="67"/>
      <c r="D641" s="67"/>
      <c r="E641" s="67"/>
      <c r="F641" s="67"/>
      <c r="G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T641" s="67"/>
    </row>
    <row r="642" spans="1:46" s="66" customFormat="1" ht="13.2" x14ac:dyDescent="0.25">
      <c r="A642" s="67"/>
      <c r="B642" s="74"/>
      <c r="C642" s="67"/>
      <c r="D642" s="67"/>
      <c r="E642" s="67"/>
      <c r="F642" s="67"/>
      <c r="G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T642" s="67"/>
    </row>
    <row r="643" spans="1:46" s="66" customFormat="1" ht="13.2" x14ac:dyDescent="0.25">
      <c r="A643" s="67"/>
      <c r="B643" s="74"/>
      <c r="C643" s="67"/>
      <c r="D643" s="67"/>
      <c r="E643" s="67"/>
      <c r="F643" s="67"/>
      <c r="G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T643" s="67"/>
    </row>
    <row r="644" spans="1:46" s="66" customFormat="1" ht="13.2" x14ac:dyDescent="0.25">
      <c r="A644" s="67"/>
      <c r="B644" s="74"/>
      <c r="C644" s="67"/>
      <c r="D644" s="67"/>
      <c r="E644" s="67"/>
      <c r="F644" s="67"/>
      <c r="G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T644" s="67"/>
    </row>
    <row r="645" spans="1:46" s="66" customFormat="1" ht="13.2" x14ac:dyDescent="0.25">
      <c r="A645" s="67"/>
      <c r="B645" s="74"/>
      <c r="C645" s="67"/>
      <c r="D645" s="67"/>
      <c r="E645" s="67"/>
      <c r="F645" s="67"/>
      <c r="G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T645" s="67"/>
    </row>
    <row r="646" spans="1:46" s="66" customFormat="1" ht="13.2" x14ac:dyDescent="0.25">
      <c r="A646" s="67"/>
      <c r="B646" s="74"/>
      <c r="C646" s="67"/>
      <c r="D646" s="67"/>
      <c r="E646" s="67"/>
      <c r="F646" s="67"/>
      <c r="G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T646" s="67"/>
    </row>
    <row r="647" spans="1:46" s="66" customFormat="1" ht="13.2" x14ac:dyDescent="0.25">
      <c r="A647" s="67"/>
      <c r="B647" s="74"/>
      <c r="C647" s="67"/>
      <c r="D647" s="67"/>
      <c r="E647" s="67"/>
      <c r="F647" s="67"/>
      <c r="G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T647" s="67"/>
    </row>
    <row r="648" spans="1:46" s="66" customFormat="1" ht="13.2" x14ac:dyDescent="0.25">
      <c r="A648" s="67"/>
      <c r="B648" s="74"/>
      <c r="C648" s="67"/>
      <c r="D648" s="67"/>
      <c r="E648" s="67"/>
      <c r="F648" s="67"/>
      <c r="G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T648" s="67"/>
    </row>
    <row r="649" spans="1:46" s="66" customFormat="1" ht="13.2" x14ac:dyDescent="0.25">
      <c r="A649" s="67"/>
      <c r="B649" s="74"/>
      <c r="C649" s="67"/>
      <c r="D649" s="67"/>
      <c r="E649" s="67"/>
      <c r="F649" s="67"/>
      <c r="G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T649" s="67"/>
    </row>
    <row r="650" spans="1:46" s="66" customFormat="1" ht="13.2" x14ac:dyDescent="0.25">
      <c r="A650" s="67"/>
      <c r="B650" s="74"/>
      <c r="C650" s="67"/>
      <c r="D650" s="67"/>
      <c r="E650" s="67"/>
      <c r="F650" s="67"/>
      <c r="G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T650" s="67"/>
    </row>
    <row r="651" spans="1:46" s="66" customFormat="1" ht="13.2" x14ac:dyDescent="0.25">
      <c r="A651" s="67"/>
      <c r="B651" s="74"/>
      <c r="C651" s="67"/>
      <c r="D651" s="67"/>
      <c r="E651" s="67"/>
      <c r="F651" s="67"/>
      <c r="G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T651" s="67"/>
    </row>
    <row r="652" spans="1:46" s="66" customFormat="1" ht="13.2" x14ac:dyDescent="0.25">
      <c r="A652" s="67"/>
      <c r="B652" s="74"/>
      <c r="C652" s="67"/>
      <c r="D652" s="67"/>
      <c r="E652" s="67"/>
      <c r="F652" s="67"/>
      <c r="G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T652" s="67"/>
    </row>
    <row r="653" spans="1:46" s="66" customFormat="1" ht="13.2" x14ac:dyDescent="0.25">
      <c r="A653" s="67"/>
      <c r="B653" s="74"/>
      <c r="C653" s="67"/>
      <c r="D653" s="67"/>
      <c r="E653" s="67"/>
      <c r="F653" s="67"/>
      <c r="G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T653" s="67"/>
    </row>
    <row r="654" spans="1:46" s="66" customFormat="1" ht="13.2" x14ac:dyDescent="0.25">
      <c r="A654" s="67"/>
      <c r="B654" s="74"/>
      <c r="C654" s="67"/>
      <c r="D654" s="67"/>
      <c r="E654" s="67"/>
      <c r="F654" s="67"/>
      <c r="G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T654" s="67"/>
    </row>
    <row r="655" spans="1:46" s="66" customFormat="1" ht="13.2" x14ac:dyDescent="0.25">
      <c r="A655" s="67"/>
      <c r="B655" s="74"/>
      <c r="C655" s="67"/>
      <c r="D655" s="67"/>
      <c r="E655" s="67"/>
      <c r="F655" s="67"/>
      <c r="G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T655" s="67"/>
    </row>
    <row r="656" spans="1:46" s="66" customFormat="1" ht="13.2" x14ac:dyDescent="0.25">
      <c r="A656" s="67"/>
      <c r="B656" s="74"/>
      <c r="C656" s="67"/>
      <c r="D656" s="67"/>
      <c r="E656" s="67"/>
      <c r="F656" s="67"/>
      <c r="G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T656" s="67"/>
    </row>
    <row r="657" spans="1:46" s="66" customFormat="1" ht="13.2" x14ac:dyDescent="0.25">
      <c r="A657" s="67"/>
      <c r="B657" s="74"/>
      <c r="C657" s="67"/>
      <c r="D657" s="67"/>
      <c r="E657" s="67"/>
      <c r="F657" s="67"/>
      <c r="G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T657" s="67"/>
    </row>
    <row r="658" spans="1:46" s="66" customFormat="1" ht="13.2" x14ac:dyDescent="0.25">
      <c r="A658" s="67"/>
      <c r="B658" s="74"/>
      <c r="C658" s="67"/>
      <c r="D658" s="67"/>
      <c r="E658" s="67"/>
      <c r="F658" s="67"/>
      <c r="G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T658" s="67"/>
    </row>
    <row r="659" spans="1:46" s="66" customFormat="1" ht="13.2" x14ac:dyDescent="0.25">
      <c r="A659" s="67"/>
      <c r="B659" s="74"/>
      <c r="C659" s="67"/>
      <c r="D659" s="67"/>
      <c r="E659" s="67"/>
      <c r="F659" s="67"/>
      <c r="G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T659" s="67"/>
    </row>
    <row r="660" spans="1:46" s="66" customFormat="1" ht="13.2" x14ac:dyDescent="0.25">
      <c r="A660" s="67"/>
      <c r="B660" s="74"/>
      <c r="C660" s="67"/>
      <c r="D660" s="67"/>
      <c r="E660" s="67"/>
      <c r="F660" s="67"/>
      <c r="G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T660" s="67"/>
    </row>
    <row r="661" spans="1:46" s="66" customFormat="1" ht="13.2" x14ac:dyDescent="0.25">
      <c r="A661" s="67"/>
      <c r="B661" s="74"/>
      <c r="C661" s="67"/>
      <c r="D661" s="67"/>
      <c r="E661" s="67"/>
      <c r="F661" s="67"/>
      <c r="G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T661" s="67"/>
    </row>
    <row r="662" spans="1:46" s="66" customFormat="1" ht="13.2" x14ac:dyDescent="0.25">
      <c r="A662" s="67"/>
      <c r="B662" s="74"/>
      <c r="C662" s="67"/>
      <c r="D662" s="67"/>
      <c r="E662" s="67"/>
      <c r="F662" s="67"/>
      <c r="G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T662" s="67"/>
    </row>
    <row r="663" spans="1:46" s="66" customFormat="1" ht="13.2" x14ac:dyDescent="0.25">
      <c r="A663" s="67"/>
      <c r="B663" s="74"/>
      <c r="C663" s="67"/>
      <c r="D663" s="67"/>
      <c r="E663" s="67"/>
      <c r="F663" s="67"/>
      <c r="G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T663" s="67"/>
    </row>
    <row r="664" spans="1:46" s="66" customFormat="1" ht="13.2" x14ac:dyDescent="0.25">
      <c r="A664" s="67"/>
      <c r="B664" s="74"/>
      <c r="C664" s="67"/>
      <c r="D664" s="67"/>
      <c r="E664" s="67"/>
      <c r="F664" s="67"/>
      <c r="G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T664" s="67"/>
    </row>
    <row r="665" spans="1:46" s="66" customFormat="1" ht="13.2" x14ac:dyDescent="0.25">
      <c r="A665" s="67"/>
      <c r="B665" s="74"/>
      <c r="C665" s="67"/>
      <c r="D665" s="67"/>
      <c r="E665" s="67"/>
      <c r="F665" s="67"/>
      <c r="G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T665" s="67"/>
    </row>
    <row r="666" spans="1:46" s="66" customFormat="1" ht="13.2" x14ac:dyDescent="0.25">
      <c r="A666" s="67"/>
      <c r="B666" s="74"/>
      <c r="C666" s="67"/>
      <c r="D666" s="67"/>
      <c r="E666" s="67"/>
      <c r="F666" s="67"/>
      <c r="G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T666" s="67"/>
    </row>
    <row r="667" spans="1:46" s="66" customFormat="1" ht="13.2" x14ac:dyDescent="0.25">
      <c r="A667" s="67"/>
      <c r="B667" s="74"/>
      <c r="C667" s="67"/>
      <c r="D667" s="67"/>
      <c r="E667" s="67"/>
      <c r="F667" s="67"/>
      <c r="G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T667" s="67"/>
    </row>
    <row r="668" spans="1:46" s="66" customFormat="1" ht="13.2" x14ac:dyDescent="0.25">
      <c r="A668" s="67"/>
      <c r="B668" s="74"/>
      <c r="C668" s="67"/>
      <c r="D668" s="67"/>
      <c r="E668" s="67"/>
      <c r="F668" s="67"/>
      <c r="G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T668" s="67"/>
    </row>
    <row r="669" spans="1:46" s="66" customFormat="1" ht="13.2" x14ac:dyDescent="0.25">
      <c r="A669" s="67"/>
      <c r="B669" s="74"/>
      <c r="C669" s="67"/>
      <c r="D669" s="67"/>
      <c r="E669" s="67"/>
      <c r="F669" s="67"/>
      <c r="G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T669" s="67"/>
    </row>
    <row r="670" spans="1:46" s="66" customFormat="1" ht="13.2" x14ac:dyDescent="0.25">
      <c r="A670" s="67"/>
      <c r="B670" s="74"/>
      <c r="C670" s="67"/>
      <c r="D670" s="67"/>
      <c r="E670" s="67"/>
      <c r="F670" s="67"/>
      <c r="G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T670" s="67"/>
    </row>
    <row r="671" spans="1:46" s="66" customFormat="1" ht="13.2" x14ac:dyDescent="0.25">
      <c r="A671" s="67"/>
      <c r="B671" s="74"/>
      <c r="C671" s="67"/>
      <c r="D671" s="67"/>
      <c r="E671" s="67"/>
      <c r="F671" s="67"/>
      <c r="G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T671" s="67"/>
    </row>
    <row r="672" spans="1:46" s="66" customFormat="1" ht="13.2" x14ac:dyDescent="0.25">
      <c r="A672" s="67"/>
      <c r="B672" s="74"/>
      <c r="C672" s="67"/>
      <c r="D672" s="67"/>
      <c r="E672" s="67"/>
      <c r="F672" s="67"/>
      <c r="G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T672" s="67"/>
    </row>
    <row r="673" spans="1:46" s="66" customFormat="1" ht="13.2" x14ac:dyDescent="0.25">
      <c r="A673" s="67"/>
      <c r="B673" s="74"/>
      <c r="C673" s="67"/>
      <c r="D673" s="67"/>
      <c r="E673" s="67"/>
      <c r="F673" s="67"/>
      <c r="G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T673" s="67"/>
    </row>
    <row r="674" spans="1:46" s="66" customFormat="1" ht="13.2" x14ac:dyDescent="0.25">
      <c r="A674" s="67"/>
      <c r="B674" s="74"/>
      <c r="C674" s="67"/>
      <c r="D674" s="67"/>
      <c r="E674" s="67"/>
      <c r="F674" s="67"/>
      <c r="G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T674" s="67"/>
    </row>
    <row r="675" spans="1:46" s="66" customFormat="1" ht="13.2" x14ac:dyDescent="0.25">
      <c r="A675" s="67"/>
      <c r="B675" s="74"/>
      <c r="C675" s="67"/>
      <c r="D675" s="67"/>
      <c r="E675" s="67"/>
      <c r="F675" s="67"/>
      <c r="G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T675" s="67"/>
    </row>
    <row r="676" spans="1:46" s="66" customFormat="1" ht="13.2" x14ac:dyDescent="0.25">
      <c r="A676" s="67"/>
      <c r="B676" s="74"/>
      <c r="C676" s="67"/>
      <c r="D676" s="67"/>
      <c r="E676" s="67"/>
      <c r="F676" s="67"/>
      <c r="G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T676" s="67"/>
    </row>
    <row r="677" spans="1:46" s="66" customFormat="1" ht="13.2" x14ac:dyDescent="0.25">
      <c r="A677" s="67"/>
      <c r="B677" s="74"/>
      <c r="C677" s="67"/>
      <c r="D677" s="67"/>
      <c r="E677" s="67"/>
      <c r="F677" s="67"/>
      <c r="G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T677" s="67"/>
    </row>
    <row r="678" spans="1:46" s="66" customFormat="1" ht="13.2" x14ac:dyDescent="0.25">
      <c r="A678" s="67"/>
      <c r="B678" s="74"/>
      <c r="C678" s="67"/>
      <c r="D678" s="67"/>
      <c r="E678" s="67"/>
      <c r="F678" s="67"/>
      <c r="G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T678" s="67"/>
    </row>
    <row r="679" spans="1:46" s="66" customFormat="1" ht="13.2" x14ac:dyDescent="0.25">
      <c r="A679" s="67"/>
      <c r="B679" s="74"/>
      <c r="C679" s="67"/>
      <c r="D679" s="67"/>
      <c r="E679" s="67"/>
      <c r="F679" s="67"/>
      <c r="G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T679" s="67"/>
    </row>
    <row r="680" spans="1:46" s="66" customFormat="1" ht="13.2" x14ac:dyDescent="0.25">
      <c r="A680" s="67"/>
      <c r="B680" s="74"/>
      <c r="C680" s="67"/>
      <c r="D680" s="67"/>
      <c r="E680" s="67"/>
      <c r="F680" s="67"/>
      <c r="G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T680" s="67"/>
    </row>
    <row r="681" spans="1:46" s="66" customFormat="1" ht="13.2" x14ac:dyDescent="0.25">
      <c r="A681" s="67"/>
      <c r="B681" s="74"/>
      <c r="C681" s="67"/>
      <c r="D681" s="67"/>
      <c r="E681" s="67"/>
      <c r="F681" s="67"/>
      <c r="G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T681" s="67"/>
    </row>
    <row r="682" spans="1:46" s="66" customFormat="1" ht="13.2" x14ac:dyDescent="0.25">
      <c r="A682" s="67"/>
      <c r="B682" s="74"/>
      <c r="C682" s="67"/>
      <c r="D682" s="67"/>
      <c r="E682" s="67"/>
      <c r="F682" s="67"/>
      <c r="G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T682" s="67"/>
    </row>
    <row r="683" spans="1:46" s="66" customFormat="1" ht="13.2" x14ac:dyDescent="0.25">
      <c r="A683" s="67"/>
      <c r="B683" s="74"/>
      <c r="C683" s="67"/>
      <c r="D683" s="67"/>
      <c r="E683" s="67"/>
      <c r="F683" s="67"/>
      <c r="G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T683" s="67"/>
    </row>
    <row r="684" spans="1:46" s="66" customFormat="1" ht="13.2" x14ac:dyDescent="0.25">
      <c r="A684" s="67"/>
      <c r="B684" s="74"/>
      <c r="C684" s="67"/>
      <c r="D684" s="67"/>
      <c r="E684" s="67"/>
      <c r="F684" s="67"/>
      <c r="G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T684" s="67"/>
    </row>
    <row r="685" spans="1:46" s="66" customFormat="1" ht="13.2" x14ac:dyDescent="0.25">
      <c r="A685" s="67"/>
      <c r="B685" s="74"/>
      <c r="C685" s="67"/>
      <c r="D685" s="67"/>
      <c r="E685" s="67"/>
      <c r="F685" s="67"/>
      <c r="G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T685" s="67"/>
    </row>
    <row r="686" spans="1:46" s="66" customFormat="1" ht="13.2" x14ac:dyDescent="0.25">
      <c r="A686" s="67"/>
      <c r="B686" s="74"/>
      <c r="C686" s="67"/>
      <c r="D686" s="67"/>
      <c r="E686" s="67"/>
      <c r="F686" s="67"/>
      <c r="G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T686" s="67"/>
    </row>
    <row r="687" spans="1:46" s="66" customFormat="1" ht="13.2" x14ac:dyDescent="0.25">
      <c r="A687" s="67"/>
      <c r="B687" s="74"/>
      <c r="C687" s="67"/>
      <c r="D687" s="67"/>
      <c r="E687" s="67"/>
      <c r="F687" s="67"/>
      <c r="G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T687" s="67"/>
    </row>
    <row r="688" spans="1:46" s="66" customFormat="1" ht="13.2" x14ac:dyDescent="0.25">
      <c r="A688" s="67"/>
      <c r="B688" s="74"/>
      <c r="C688" s="67"/>
      <c r="D688" s="67"/>
      <c r="E688" s="67"/>
      <c r="F688" s="67"/>
      <c r="G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T688" s="67"/>
    </row>
    <row r="689" spans="1:46" s="66" customFormat="1" ht="13.2" x14ac:dyDescent="0.25">
      <c r="A689" s="67"/>
      <c r="B689" s="74"/>
      <c r="C689" s="67"/>
      <c r="D689" s="67"/>
      <c r="E689" s="67"/>
      <c r="F689" s="67"/>
      <c r="G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T689" s="67"/>
    </row>
    <row r="690" spans="1:46" s="66" customFormat="1" ht="13.2" x14ac:dyDescent="0.25">
      <c r="A690" s="67"/>
      <c r="B690" s="74"/>
      <c r="C690" s="67"/>
      <c r="D690" s="67"/>
      <c r="E690" s="67"/>
      <c r="F690" s="67"/>
      <c r="G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T690" s="67"/>
    </row>
    <row r="691" spans="1:46" s="66" customFormat="1" ht="13.2" x14ac:dyDescent="0.25">
      <c r="A691" s="67"/>
      <c r="B691" s="74"/>
      <c r="C691" s="67"/>
      <c r="D691" s="67"/>
      <c r="E691" s="67"/>
      <c r="F691" s="67"/>
      <c r="G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T691" s="67"/>
    </row>
    <row r="692" spans="1:46" s="66" customFormat="1" ht="13.2" x14ac:dyDescent="0.25">
      <c r="A692" s="67"/>
      <c r="B692" s="74"/>
      <c r="C692" s="67"/>
      <c r="D692" s="67"/>
      <c r="E692" s="67"/>
      <c r="F692" s="67"/>
      <c r="G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T692" s="67"/>
    </row>
    <row r="693" spans="1:46" s="66" customFormat="1" ht="13.2" x14ac:dyDescent="0.25">
      <c r="A693" s="67"/>
      <c r="B693" s="74"/>
      <c r="C693" s="67"/>
      <c r="D693" s="67"/>
      <c r="E693" s="67"/>
      <c r="F693" s="67"/>
      <c r="G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T693" s="67"/>
    </row>
    <row r="694" spans="1:46" s="66" customFormat="1" ht="13.2" x14ac:dyDescent="0.25">
      <c r="A694" s="67"/>
      <c r="B694" s="74"/>
      <c r="C694" s="67"/>
      <c r="D694" s="67"/>
      <c r="E694" s="67"/>
      <c r="F694" s="67"/>
      <c r="G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T694" s="67"/>
    </row>
    <row r="695" spans="1:46" s="66" customFormat="1" ht="13.2" x14ac:dyDescent="0.25">
      <c r="A695" s="67"/>
      <c r="B695" s="74"/>
      <c r="C695" s="67"/>
      <c r="D695" s="67"/>
      <c r="E695" s="67"/>
      <c r="F695" s="67"/>
      <c r="G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T695" s="67"/>
    </row>
    <row r="696" spans="1:46" s="66" customFormat="1" ht="13.2" x14ac:dyDescent="0.25">
      <c r="A696" s="67"/>
      <c r="B696" s="74"/>
      <c r="C696" s="67"/>
      <c r="D696" s="67"/>
      <c r="E696" s="67"/>
      <c r="F696" s="67"/>
      <c r="G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T696" s="67"/>
    </row>
    <row r="697" spans="1:46" s="66" customFormat="1" ht="13.2" x14ac:dyDescent="0.25">
      <c r="A697" s="67"/>
      <c r="B697" s="74"/>
      <c r="C697" s="67"/>
      <c r="D697" s="67"/>
      <c r="E697" s="67"/>
      <c r="F697" s="67"/>
      <c r="G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T697" s="67"/>
    </row>
    <row r="698" spans="1:46" s="66" customFormat="1" ht="13.2" x14ac:dyDescent="0.25">
      <c r="A698" s="67"/>
      <c r="B698" s="74"/>
      <c r="C698" s="67"/>
      <c r="D698" s="67"/>
      <c r="E698" s="67"/>
      <c r="F698" s="67"/>
      <c r="G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T698" s="67"/>
    </row>
    <row r="699" spans="1:46" s="66" customFormat="1" ht="13.2" x14ac:dyDescent="0.25">
      <c r="A699" s="67"/>
      <c r="B699" s="74"/>
      <c r="C699" s="67"/>
      <c r="D699" s="67"/>
      <c r="E699" s="67"/>
      <c r="F699" s="67"/>
      <c r="G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T699" s="67"/>
    </row>
    <row r="700" spans="1:46" s="66" customFormat="1" ht="13.2" x14ac:dyDescent="0.25">
      <c r="A700" s="67"/>
      <c r="B700" s="74"/>
      <c r="C700" s="67"/>
      <c r="D700" s="67"/>
      <c r="E700" s="67"/>
      <c r="F700" s="67"/>
      <c r="G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T700" s="67"/>
    </row>
    <row r="701" spans="1:46" s="66" customFormat="1" ht="13.2" x14ac:dyDescent="0.25">
      <c r="A701" s="67"/>
      <c r="B701" s="74"/>
      <c r="C701" s="67"/>
      <c r="D701" s="67"/>
      <c r="E701" s="67"/>
      <c r="F701" s="67"/>
      <c r="G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T701" s="67"/>
    </row>
    <row r="702" spans="1:46" s="66" customFormat="1" ht="13.2" x14ac:dyDescent="0.25">
      <c r="A702" s="67"/>
      <c r="B702" s="74"/>
      <c r="C702" s="67"/>
      <c r="D702" s="67"/>
      <c r="E702" s="67"/>
      <c r="F702" s="67"/>
      <c r="G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T702" s="67"/>
    </row>
    <row r="703" spans="1:46" s="66" customFormat="1" ht="13.2" x14ac:dyDescent="0.25">
      <c r="A703" s="67"/>
      <c r="B703" s="74"/>
      <c r="C703" s="67"/>
      <c r="D703" s="67"/>
      <c r="E703" s="67"/>
      <c r="F703" s="67"/>
      <c r="G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T703" s="67"/>
    </row>
    <row r="704" spans="1:46" s="66" customFormat="1" ht="13.2" x14ac:dyDescent="0.25">
      <c r="A704" s="67"/>
      <c r="B704" s="74"/>
      <c r="C704" s="67"/>
      <c r="D704" s="67"/>
      <c r="E704" s="67"/>
      <c r="F704" s="67"/>
      <c r="G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T704" s="67"/>
    </row>
    <row r="705" spans="1:46" s="66" customFormat="1" ht="13.2" x14ac:dyDescent="0.25">
      <c r="A705" s="67"/>
      <c r="B705" s="74"/>
      <c r="C705" s="67"/>
      <c r="D705" s="67"/>
      <c r="E705" s="67"/>
      <c r="F705" s="67"/>
      <c r="G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T705" s="67"/>
    </row>
    <row r="706" spans="1:46" s="66" customFormat="1" ht="13.2" x14ac:dyDescent="0.25">
      <c r="A706" s="67"/>
      <c r="B706" s="74"/>
      <c r="C706" s="67"/>
      <c r="D706" s="67"/>
      <c r="E706" s="67"/>
      <c r="F706" s="67"/>
      <c r="G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T706" s="67"/>
    </row>
    <row r="707" spans="1:46" s="66" customFormat="1" ht="13.2" x14ac:dyDescent="0.25">
      <c r="A707" s="67"/>
      <c r="B707" s="74"/>
      <c r="C707" s="67"/>
      <c r="D707" s="67"/>
      <c r="E707" s="67"/>
      <c r="F707" s="67"/>
      <c r="G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T707" s="67"/>
    </row>
    <row r="708" spans="1:46" s="66" customFormat="1" ht="13.2" x14ac:dyDescent="0.25">
      <c r="A708" s="67"/>
      <c r="B708" s="74"/>
      <c r="C708" s="67"/>
      <c r="D708" s="67"/>
      <c r="E708" s="67"/>
      <c r="F708" s="67"/>
      <c r="G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T708" s="67"/>
    </row>
    <row r="709" spans="1:46" s="66" customFormat="1" ht="13.2" x14ac:dyDescent="0.25">
      <c r="A709" s="67"/>
      <c r="B709" s="74"/>
      <c r="C709" s="67"/>
      <c r="D709" s="67"/>
      <c r="E709" s="67"/>
      <c r="F709" s="67"/>
      <c r="G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T709" s="67"/>
    </row>
    <row r="710" spans="1:46" s="66" customFormat="1" ht="13.2" x14ac:dyDescent="0.25">
      <c r="A710" s="67"/>
      <c r="B710" s="74"/>
      <c r="C710" s="67"/>
      <c r="D710" s="67"/>
      <c r="E710" s="67"/>
      <c r="F710" s="67"/>
      <c r="G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T710" s="67"/>
    </row>
    <row r="711" spans="1:46" s="66" customFormat="1" ht="13.2" x14ac:dyDescent="0.25">
      <c r="A711" s="67"/>
      <c r="B711" s="74"/>
      <c r="C711" s="67"/>
      <c r="D711" s="67"/>
      <c r="E711" s="67"/>
      <c r="F711" s="67"/>
      <c r="G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T711" s="67"/>
    </row>
    <row r="712" spans="1:46" s="66" customFormat="1" ht="13.2" x14ac:dyDescent="0.25">
      <c r="A712" s="67"/>
      <c r="B712" s="74"/>
      <c r="C712" s="67"/>
      <c r="D712" s="67"/>
      <c r="E712" s="67"/>
      <c r="F712" s="67"/>
      <c r="G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T712" s="67"/>
    </row>
    <row r="713" spans="1:46" s="66" customFormat="1" ht="13.2" x14ac:dyDescent="0.25">
      <c r="A713" s="67"/>
      <c r="B713" s="74"/>
      <c r="C713" s="67"/>
      <c r="D713" s="67"/>
      <c r="E713" s="67"/>
      <c r="F713" s="67"/>
      <c r="G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T713" s="67"/>
    </row>
    <row r="714" spans="1:46" s="66" customFormat="1" ht="13.2" x14ac:dyDescent="0.25">
      <c r="A714" s="67"/>
      <c r="B714" s="74"/>
      <c r="C714" s="67"/>
      <c r="D714" s="67"/>
      <c r="E714" s="67"/>
      <c r="F714" s="67"/>
      <c r="G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T714" s="67"/>
    </row>
    <row r="715" spans="1:46" s="66" customFormat="1" ht="13.2" x14ac:dyDescent="0.25">
      <c r="A715" s="67"/>
      <c r="B715" s="74"/>
      <c r="C715" s="67"/>
      <c r="D715" s="67"/>
      <c r="E715" s="67"/>
      <c r="F715" s="67"/>
      <c r="G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T715" s="67"/>
    </row>
    <row r="716" spans="1:46" s="66" customFormat="1" ht="13.2" x14ac:dyDescent="0.25">
      <c r="A716" s="67"/>
      <c r="B716" s="74"/>
      <c r="C716" s="67"/>
      <c r="D716" s="67"/>
      <c r="E716" s="67"/>
      <c r="F716" s="67"/>
      <c r="G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T716" s="67"/>
    </row>
    <row r="717" spans="1:46" s="66" customFormat="1" ht="13.2" x14ac:dyDescent="0.25">
      <c r="A717" s="67"/>
      <c r="B717" s="74"/>
      <c r="C717" s="67"/>
      <c r="D717" s="67"/>
      <c r="E717" s="67"/>
      <c r="F717" s="67"/>
      <c r="G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T717" s="67"/>
    </row>
    <row r="718" spans="1:46" s="66" customFormat="1" ht="13.2" x14ac:dyDescent="0.25">
      <c r="A718" s="67"/>
      <c r="B718" s="74"/>
      <c r="C718" s="67"/>
      <c r="D718" s="67"/>
      <c r="E718" s="67"/>
      <c r="F718" s="67"/>
      <c r="G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T718" s="67"/>
    </row>
    <row r="719" spans="1:46" s="66" customFormat="1" ht="13.2" x14ac:dyDescent="0.25">
      <c r="A719" s="67"/>
      <c r="B719" s="74"/>
      <c r="C719" s="67"/>
      <c r="D719" s="67"/>
      <c r="E719" s="67"/>
      <c r="F719" s="67"/>
      <c r="G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T719" s="67"/>
    </row>
    <row r="720" spans="1:46" s="66" customFormat="1" ht="13.2" x14ac:dyDescent="0.25">
      <c r="A720" s="67"/>
      <c r="B720" s="74"/>
      <c r="C720" s="67"/>
      <c r="D720" s="67"/>
      <c r="E720" s="67"/>
      <c r="F720" s="67"/>
      <c r="G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T720" s="67"/>
    </row>
    <row r="721" spans="1:46" s="66" customFormat="1" ht="13.2" x14ac:dyDescent="0.25">
      <c r="A721" s="67"/>
      <c r="B721" s="74"/>
      <c r="C721" s="67"/>
      <c r="D721" s="67"/>
      <c r="E721" s="67"/>
      <c r="F721" s="67"/>
      <c r="G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T721" s="67"/>
    </row>
    <row r="722" spans="1:46" s="66" customFormat="1" ht="13.2" x14ac:dyDescent="0.25">
      <c r="A722" s="67"/>
      <c r="B722" s="74"/>
      <c r="C722" s="67"/>
      <c r="D722" s="67"/>
      <c r="E722" s="67"/>
      <c r="F722" s="67"/>
      <c r="G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T722" s="67"/>
    </row>
    <row r="723" spans="1:46" s="66" customFormat="1" ht="13.2" x14ac:dyDescent="0.25">
      <c r="A723" s="67"/>
      <c r="B723" s="74"/>
      <c r="C723" s="67"/>
      <c r="D723" s="67"/>
      <c r="E723" s="67"/>
      <c r="F723" s="67"/>
      <c r="G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T723" s="67"/>
    </row>
    <row r="724" spans="1:46" s="66" customFormat="1" ht="13.2" x14ac:dyDescent="0.25">
      <c r="A724" s="67"/>
      <c r="B724" s="74"/>
      <c r="C724" s="67"/>
      <c r="D724" s="67"/>
      <c r="E724" s="67"/>
      <c r="F724" s="67"/>
      <c r="G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T724" s="67"/>
    </row>
    <row r="725" spans="1:46" s="66" customFormat="1" ht="13.2" x14ac:dyDescent="0.25">
      <c r="A725" s="67"/>
      <c r="B725" s="74"/>
      <c r="C725" s="67"/>
      <c r="D725" s="67"/>
      <c r="E725" s="67"/>
      <c r="F725" s="67"/>
      <c r="G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T725" s="67"/>
    </row>
    <row r="726" spans="1:46" s="66" customFormat="1" ht="13.2" x14ac:dyDescent="0.25">
      <c r="A726" s="67"/>
      <c r="B726" s="74"/>
      <c r="C726" s="67"/>
      <c r="D726" s="67"/>
      <c r="E726" s="67"/>
      <c r="F726" s="67"/>
      <c r="G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T726" s="67"/>
    </row>
    <row r="727" spans="1:46" s="66" customFormat="1" ht="13.2" x14ac:dyDescent="0.25">
      <c r="A727" s="67"/>
      <c r="B727" s="74"/>
      <c r="C727" s="67"/>
      <c r="D727" s="67"/>
      <c r="E727" s="67"/>
      <c r="F727" s="67"/>
      <c r="G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T727" s="67"/>
    </row>
    <row r="728" spans="1:46" s="66" customFormat="1" ht="13.2" x14ac:dyDescent="0.25">
      <c r="A728" s="67"/>
      <c r="B728" s="74"/>
      <c r="C728" s="67"/>
      <c r="D728" s="67"/>
      <c r="E728" s="67"/>
      <c r="F728" s="67"/>
      <c r="G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T728" s="67"/>
    </row>
    <row r="729" spans="1:46" s="66" customFormat="1" ht="13.2" x14ac:dyDescent="0.25">
      <c r="A729" s="67"/>
      <c r="B729" s="74"/>
      <c r="C729" s="67"/>
      <c r="D729" s="67"/>
      <c r="E729" s="67"/>
      <c r="F729" s="67"/>
      <c r="G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T729" s="67"/>
    </row>
    <row r="730" spans="1:46" s="66" customFormat="1" ht="13.2" x14ac:dyDescent="0.25">
      <c r="A730" s="67"/>
      <c r="B730" s="74"/>
      <c r="C730" s="67"/>
      <c r="D730" s="67"/>
      <c r="E730" s="67"/>
      <c r="F730" s="67"/>
      <c r="G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T730" s="67"/>
    </row>
    <row r="731" spans="1:46" s="66" customFormat="1" ht="13.2" x14ac:dyDescent="0.25">
      <c r="A731" s="67"/>
      <c r="B731" s="74"/>
      <c r="C731" s="67"/>
      <c r="D731" s="67"/>
      <c r="E731" s="67"/>
      <c r="F731" s="67"/>
      <c r="G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T731" s="67"/>
    </row>
    <row r="732" spans="1:46" s="66" customFormat="1" ht="13.2" x14ac:dyDescent="0.25">
      <c r="A732" s="67"/>
      <c r="B732" s="74"/>
      <c r="C732" s="67"/>
      <c r="D732" s="67"/>
      <c r="E732" s="67"/>
      <c r="F732" s="67"/>
      <c r="G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T732" s="67"/>
    </row>
    <row r="733" spans="1:46" s="66" customFormat="1" ht="13.2" x14ac:dyDescent="0.25">
      <c r="A733" s="67"/>
      <c r="B733" s="74"/>
      <c r="C733" s="67"/>
      <c r="D733" s="67"/>
      <c r="E733" s="67"/>
      <c r="F733" s="67"/>
      <c r="G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T733" s="67"/>
    </row>
    <row r="734" spans="1:46" s="66" customFormat="1" ht="13.2" x14ac:dyDescent="0.25">
      <c r="A734" s="67"/>
      <c r="B734" s="74"/>
      <c r="C734" s="67"/>
      <c r="D734" s="67"/>
      <c r="E734" s="67"/>
      <c r="F734" s="67"/>
      <c r="G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T734" s="67"/>
    </row>
    <row r="735" spans="1:46" s="66" customFormat="1" ht="13.2" x14ac:dyDescent="0.25">
      <c r="A735" s="67"/>
      <c r="B735" s="74"/>
      <c r="C735" s="67"/>
      <c r="D735" s="67"/>
      <c r="E735" s="67"/>
      <c r="F735" s="67"/>
      <c r="G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T735" s="67"/>
    </row>
    <row r="736" spans="1:46" s="66" customFormat="1" ht="13.2" x14ac:dyDescent="0.25">
      <c r="A736" s="67"/>
      <c r="B736" s="74"/>
      <c r="C736" s="67"/>
      <c r="D736" s="67"/>
      <c r="E736" s="67"/>
      <c r="F736" s="67"/>
      <c r="G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T736" s="67"/>
    </row>
    <row r="737" spans="1:46" s="66" customFormat="1" ht="13.2" x14ac:dyDescent="0.25">
      <c r="A737" s="67"/>
      <c r="B737" s="74"/>
      <c r="C737" s="67"/>
      <c r="D737" s="67"/>
      <c r="E737" s="67"/>
      <c r="F737" s="67"/>
      <c r="G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T737" s="67"/>
    </row>
    <row r="738" spans="1:46" s="66" customFormat="1" ht="13.2" x14ac:dyDescent="0.25">
      <c r="A738" s="67"/>
      <c r="B738" s="74"/>
      <c r="C738" s="67"/>
      <c r="D738" s="67"/>
      <c r="E738" s="67"/>
      <c r="F738" s="67"/>
      <c r="G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T738" s="67"/>
    </row>
    <row r="739" spans="1:46" s="66" customFormat="1" ht="13.2" x14ac:dyDescent="0.25">
      <c r="A739" s="67"/>
      <c r="B739" s="74"/>
      <c r="C739" s="67"/>
      <c r="D739" s="67"/>
      <c r="E739" s="67"/>
      <c r="F739" s="67"/>
      <c r="G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T739" s="67"/>
    </row>
    <row r="740" spans="1:46" s="66" customFormat="1" ht="13.2" x14ac:dyDescent="0.25">
      <c r="A740" s="67"/>
      <c r="B740" s="74"/>
      <c r="C740" s="67"/>
      <c r="D740" s="67"/>
      <c r="E740" s="67"/>
      <c r="F740" s="67"/>
      <c r="G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T740" s="67"/>
    </row>
    <row r="741" spans="1:46" s="66" customFormat="1" ht="13.2" x14ac:dyDescent="0.25">
      <c r="A741" s="67"/>
      <c r="B741" s="74"/>
      <c r="C741" s="67"/>
      <c r="D741" s="67"/>
      <c r="E741" s="67"/>
      <c r="F741" s="67"/>
      <c r="G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T741" s="67"/>
    </row>
    <row r="742" spans="1:46" s="66" customFormat="1" ht="13.2" x14ac:dyDescent="0.25">
      <c r="A742" s="67"/>
      <c r="B742" s="74"/>
      <c r="C742" s="67"/>
      <c r="D742" s="67"/>
      <c r="E742" s="67"/>
      <c r="F742" s="67"/>
      <c r="G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T742" s="67"/>
    </row>
    <row r="743" spans="1:46" s="66" customFormat="1" ht="13.2" x14ac:dyDescent="0.25">
      <c r="A743" s="67"/>
      <c r="B743" s="74"/>
      <c r="C743" s="67"/>
      <c r="D743" s="67"/>
      <c r="E743" s="67"/>
      <c r="F743" s="67"/>
      <c r="G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T743" s="67"/>
    </row>
    <row r="744" spans="1:46" s="66" customFormat="1" ht="13.2" x14ac:dyDescent="0.25">
      <c r="A744" s="67"/>
      <c r="B744" s="74"/>
      <c r="C744" s="67"/>
      <c r="D744" s="67"/>
      <c r="E744" s="67"/>
      <c r="F744" s="67"/>
      <c r="G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T744" s="67"/>
    </row>
    <row r="745" spans="1:46" s="66" customFormat="1" ht="13.2" x14ac:dyDescent="0.25">
      <c r="A745" s="67"/>
      <c r="B745" s="74"/>
      <c r="C745" s="67"/>
      <c r="D745" s="67"/>
      <c r="E745" s="67"/>
      <c r="F745" s="67"/>
      <c r="G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T745" s="67"/>
    </row>
    <row r="746" spans="1:46" s="66" customFormat="1" ht="13.2" x14ac:dyDescent="0.25">
      <c r="A746" s="67"/>
      <c r="B746" s="74"/>
      <c r="C746" s="67"/>
      <c r="D746" s="67"/>
      <c r="E746" s="67"/>
      <c r="F746" s="67"/>
      <c r="G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T746" s="67"/>
    </row>
    <row r="747" spans="1:46" s="66" customFormat="1" ht="13.2" x14ac:dyDescent="0.25">
      <c r="A747" s="67"/>
      <c r="B747" s="74"/>
      <c r="C747" s="67"/>
      <c r="D747" s="67"/>
      <c r="E747" s="67"/>
      <c r="F747" s="67"/>
      <c r="G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T747" s="67"/>
    </row>
    <row r="748" spans="1:46" s="66" customFormat="1" ht="13.2" x14ac:dyDescent="0.25">
      <c r="A748" s="67"/>
      <c r="B748" s="74"/>
      <c r="C748" s="67"/>
      <c r="D748" s="67"/>
      <c r="E748" s="67"/>
      <c r="F748" s="67"/>
      <c r="G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T748" s="67"/>
    </row>
    <row r="749" spans="1:46" s="66" customFormat="1" ht="13.2" x14ac:dyDescent="0.25">
      <c r="A749" s="67"/>
      <c r="B749" s="74"/>
      <c r="C749" s="67"/>
      <c r="D749" s="67"/>
      <c r="E749" s="67"/>
      <c r="F749" s="67"/>
      <c r="G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T749" s="67"/>
    </row>
    <row r="750" spans="1:46" s="66" customFormat="1" ht="13.2" x14ac:dyDescent="0.25">
      <c r="A750" s="67"/>
      <c r="B750" s="74"/>
      <c r="C750" s="67"/>
      <c r="D750" s="67"/>
      <c r="E750" s="67"/>
      <c r="F750" s="67"/>
      <c r="G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T750" s="67"/>
    </row>
    <row r="751" spans="1:46" s="66" customFormat="1" ht="13.2" x14ac:dyDescent="0.25">
      <c r="A751" s="67"/>
      <c r="B751" s="74"/>
      <c r="C751" s="67"/>
      <c r="D751" s="67"/>
      <c r="E751" s="67"/>
      <c r="F751" s="67"/>
      <c r="G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T751" s="67"/>
    </row>
    <row r="752" spans="1:46" s="66" customFormat="1" ht="13.2" x14ac:dyDescent="0.25">
      <c r="A752" s="67"/>
      <c r="B752" s="74"/>
      <c r="C752" s="67"/>
      <c r="D752" s="67"/>
      <c r="E752" s="67"/>
      <c r="F752" s="67"/>
      <c r="G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T752" s="67"/>
    </row>
    <row r="753" spans="1:46" s="66" customFormat="1" ht="13.2" x14ac:dyDescent="0.25">
      <c r="A753" s="67"/>
      <c r="B753" s="74"/>
      <c r="C753" s="67"/>
      <c r="D753" s="67"/>
      <c r="E753" s="67"/>
      <c r="F753" s="67"/>
      <c r="G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T753" s="67"/>
    </row>
    <row r="754" spans="1:46" s="66" customFormat="1" ht="13.2" x14ac:dyDescent="0.25">
      <c r="A754" s="67"/>
      <c r="B754" s="74"/>
      <c r="C754" s="67"/>
      <c r="D754" s="67"/>
      <c r="E754" s="67"/>
      <c r="F754" s="67"/>
      <c r="G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T754" s="67"/>
    </row>
    <row r="755" spans="1:46" s="66" customFormat="1" ht="13.2" x14ac:dyDescent="0.25">
      <c r="A755" s="67"/>
      <c r="B755" s="74"/>
      <c r="C755" s="67"/>
      <c r="D755" s="67"/>
      <c r="E755" s="67"/>
      <c r="F755" s="67"/>
      <c r="G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T755" s="67"/>
    </row>
    <row r="756" spans="1:46" s="66" customFormat="1" ht="13.2" x14ac:dyDescent="0.25">
      <c r="A756" s="67"/>
      <c r="B756" s="74"/>
      <c r="C756" s="67"/>
      <c r="D756" s="67"/>
      <c r="E756" s="67"/>
      <c r="F756" s="67"/>
      <c r="G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T756" s="67"/>
    </row>
    <row r="757" spans="1:46" s="66" customFormat="1" ht="13.2" x14ac:dyDescent="0.25">
      <c r="A757" s="67"/>
      <c r="B757" s="74"/>
      <c r="C757" s="67"/>
      <c r="D757" s="67"/>
      <c r="E757" s="67"/>
      <c r="F757" s="67"/>
      <c r="G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T757" s="67"/>
    </row>
    <row r="758" spans="1:46" s="66" customFormat="1" ht="13.2" x14ac:dyDescent="0.25">
      <c r="A758" s="67"/>
      <c r="B758" s="74"/>
      <c r="C758" s="67"/>
      <c r="D758" s="67"/>
      <c r="E758" s="67"/>
      <c r="F758" s="67"/>
      <c r="G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T758" s="67"/>
    </row>
    <row r="759" spans="1:46" s="66" customFormat="1" ht="13.2" x14ac:dyDescent="0.25">
      <c r="A759" s="67"/>
      <c r="B759" s="74"/>
      <c r="C759" s="67"/>
      <c r="D759" s="67"/>
      <c r="E759" s="67"/>
      <c r="F759" s="67"/>
      <c r="G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T759" s="67"/>
    </row>
    <row r="760" spans="1:46" s="66" customFormat="1" ht="13.2" x14ac:dyDescent="0.25">
      <c r="A760" s="67"/>
      <c r="B760" s="74"/>
      <c r="C760" s="67"/>
      <c r="D760" s="67"/>
      <c r="E760" s="67"/>
      <c r="F760" s="67"/>
      <c r="G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T760" s="67"/>
    </row>
    <row r="761" spans="1:46" s="66" customFormat="1" ht="13.2" x14ac:dyDescent="0.25">
      <c r="A761" s="67"/>
      <c r="B761" s="74"/>
      <c r="C761" s="67"/>
      <c r="D761" s="67"/>
      <c r="E761" s="67"/>
      <c r="F761" s="67"/>
      <c r="G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T761" s="67"/>
    </row>
    <row r="762" spans="1:46" s="66" customFormat="1" ht="13.2" x14ac:dyDescent="0.25">
      <c r="A762" s="67"/>
      <c r="B762" s="74"/>
      <c r="C762" s="67"/>
      <c r="D762" s="67"/>
      <c r="E762" s="67"/>
      <c r="F762" s="67"/>
      <c r="G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T762" s="67"/>
    </row>
    <row r="763" spans="1:46" s="66" customFormat="1" ht="13.2" x14ac:dyDescent="0.25">
      <c r="A763" s="67"/>
      <c r="B763" s="74"/>
      <c r="C763" s="67"/>
      <c r="D763" s="67"/>
      <c r="E763" s="67"/>
      <c r="F763" s="67"/>
      <c r="G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T763" s="67"/>
    </row>
    <row r="764" spans="1:46" s="66" customFormat="1" ht="13.2" x14ac:dyDescent="0.25">
      <c r="A764" s="67"/>
      <c r="B764" s="74"/>
      <c r="C764" s="67"/>
      <c r="D764" s="67"/>
      <c r="E764" s="67"/>
      <c r="F764" s="67"/>
      <c r="G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T764" s="67"/>
    </row>
    <row r="765" spans="1:46" s="66" customFormat="1" ht="13.2" x14ac:dyDescent="0.25">
      <c r="A765" s="67"/>
      <c r="B765" s="74"/>
      <c r="C765" s="67"/>
      <c r="D765" s="67"/>
      <c r="E765" s="67"/>
      <c r="F765" s="67"/>
      <c r="G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T765" s="67"/>
    </row>
    <row r="766" spans="1:46" s="66" customFormat="1" ht="13.2" x14ac:dyDescent="0.25">
      <c r="A766" s="67"/>
      <c r="B766" s="74"/>
      <c r="C766" s="67"/>
      <c r="D766" s="67"/>
      <c r="E766" s="67"/>
      <c r="F766" s="67"/>
      <c r="G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T766" s="67"/>
    </row>
    <row r="767" spans="1:46" s="66" customFormat="1" ht="13.2" x14ac:dyDescent="0.25">
      <c r="A767" s="67"/>
      <c r="B767" s="74"/>
      <c r="C767" s="67"/>
      <c r="D767" s="67"/>
      <c r="E767" s="67"/>
      <c r="F767" s="67"/>
      <c r="G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T767" s="67"/>
    </row>
    <row r="768" spans="1:46" s="66" customFormat="1" ht="13.2" x14ac:dyDescent="0.25">
      <c r="A768" s="67"/>
      <c r="B768" s="74"/>
      <c r="C768" s="67"/>
      <c r="D768" s="67"/>
      <c r="E768" s="67"/>
      <c r="F768" s="67"/>
      <c r="G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T768" s="67"/>
    </row>
    <row r="769" spans="1:46" s="66" customFormat="1" ht="13.2" x14ac:dyDescent="0.25">
      <c r="A769" s="67"/>
      <c r="B769" s="74"/>
      <c r="C769" s="67"/>
      <c r="D769" s="67"/>
      <c r="E769" s="67"/>
      <c r="F769" s="67"/>
      <c r="G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T769" s="67"/>
    </row>
    <row r="770" spans="1:46" s="66" customFormat="1" ht="13.2" x14ac:dyDescent="0.25">
      <c r="A770" s="67"/>
      <c r="B770" s="74"/>
      <c r="C770" s="67"/>
      <c r="D770" s="67"/>
      <c r="E770" s="67"/>
      <c r="F770" s="67"/>
      <c r="G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T770" s="67"/>
    </row>
    <row r="771" spans="1:46" s="66" customFormat="1" ht="13.2" x14ac:dyDescent="0.25">
      <c r="A771" s="67"/>
      <c r="B771" s="74"/>
      <c r="C771" s="67"/>
      <c r="D771" s="67"/>
      <c r="E771" s="67"/>
      <c r="F771" s="67"/>
      <c r="G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T771" s="67"/>
    </row>
    <row r="772" spans="1:46" s="66" customFormat="1" ht="13.2" x14ac:dyDescent="0.25">
      <c r="A772" s="67"/>
      <c r="B772" s="74"/>
      <c r="C772" s="67"/>
      <c r="D772" s="67"/>
      <c r="E772" s="67"/>
      <c r="F772" s="67"/>
      <c r="G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T772" s="67"/>
    </row>
    <row r="773" spans="1:46" s="66" customFormat="1" ht="13.2" x14ac:dyDescent="0.25">
      <c r="A773" s="67"/>
      <c r="B773" s="74"/>
      <c r="C773" s="67"/>
      <c r="D773" s="67"/>
      <c r="E773" s="67"/>
      <c r="F773" s="67"/>
      <c r="G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T773" s="67"/>
    </row>
    <row r="774" spans="1:46" s="66" customFormat="1" ht="13.2" x14ac:dyDescent="0.25">
      <c r="A774" s="67"/>
      <c r="B774" s="74"/>
      <c r="C774" s="67"/>
      <c r="D774" s="67"/>
      <c r="E774" s="67"/>
      <c r="F774" s="67"/>
      <c r="G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T774" s="67"/>
    </row>
    <row r="775" spans="1:46" s="66" customFormat="1" ht="13.2" x14ac:dyDescent="0.25">
      <c r="A775" s="67"/>
      <c r="B775" s="74"/>
      <c r="C775" s="67"/>
      <c r="D775" s="67"/>
      <c r="E775" s="67"/>
      <c r="F775" s="67"/>
      <c r="G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T775" s="67"/>
    </row>
    <row r="776" spans="1:46" s="66" customFormat="1" ht="13.2" x14ac:dyDescent="0.25">
      <c r="A776" s="67"/>
      <c r="B776" s="74"/>
      <c r="C776" s="67"/>
      <c r="D776" s="67"/>
      <c r="E776" s="67"/>
      <c r="F776" s="67"/>
      <c r="G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T776" s="67"/>
    </row>
    <row r="777" spans="1:46" s="66" customFormat="1" ht="13.2" x14ac:dyDescent="0.25">
      <c r="A777" s="67"/>
      <c r="B777" s="74"/>
      <c r="C777" s="67"/>
      <c r="D777" s="67"/>
      <c r="E777" s="67"/>
      <c r="F777" s="67"/>
      <c r="G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T777" s="67"/>
    </row>
    <row r="778" spans="1:46" s="66" customFormat="1" ht="13.2" x14ac:dyDescent="0.25">
      <c r="A778" s="67"/>
      <c r="B778" s="74"/>
      <c r="C778" s="67"/>
      <c r="D778" s="67"/>
      <c r="E778" s="67"/>
      <c r="F778" s="67"/>
      <c r="G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T778" s="67"/>
    </row>
    <row r="779" spans="1:46" s="66" customFormat="1" ht="13.2" x14ac:dyDescent="0.25">
      <c r="A779" s="67"/>
      <c r="B779" s="74"/>
      <c r="C779" s="67"/>
      <c r="D779" s="67"/>
      <c r="E779" s="67"/>
      <c r="F779" s="67"/>
      <c r="G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T779" s="67"/>
    </row>
    <row r="780" spans="1:46" s="66" customFormat="1" ht="13.2" x14ac:dyDescent="0.25">
      <c r="A780" s="67"/>
      <c r="B780" s="74"/>
      <c r="C780" s="67"/>
      <c r="D780" s="67"/>
      <c r="E780" s="67"/>
      <c r="F780" s="67"/>
      <c r="G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T780" s="67"/>
    </row>
    <row r="781" spans="1:46" s="66" customFormat="1" ht="13.2" x14ac:dyDescent="0.25">
      <c r="A781" s="67"/>
      <c r="B781" s="74"/>
      <c r="C781" s="67"/>
      <c r="D781" s="67"/>
      <c r="E781" s="67"/>
      <c r="F781" s="67"/>
      <c r="G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T781" s="67"/>
    </row>
    <row r="782" spans="1:46" s="66" customFormat="1" ht="13.2" x14ac:dyDescent="0.25">
      <c r="A782" s="67"/>
      <c r="B782" s="74"/>
      <c r="C782" s="67"/>
      <c r="D782" s="67"/>
      <c r="E782" s="67"/>
      <c r="F782" s="67"/>
      <c r="G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T782" s="67"/>
    </row>
    <row r="783" spans="1:46" s="66" customFormat="1" ht="13.2" x14ac:dyDescent="0.25">
      <c r="A783" s="67"/>
      <c r="B783" s="74"/>
      <c r="C783" s="67"/>
      <c r="D783" s="67"/>
      <c r="E783" s="67"/>
      <c r="F783" s="67"/>
      <c r="G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T783" s="67"/>
    </row>
    <row r="784" spans="1:46" s="66" customFormat="1" ht="13.2" x14ac:dyDescent="0.25">
      <c r="A784" s="67"/>
      <c r="B784" s="74"/>
      <c r="C784" s="67"/>
      <c r="D784" s="67"/>
      <c r="E784" s="67"/>
      <c r="F784" s="67"/>
      <c r="G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T784" s="67"/>
    </row>
    <row r="785" spans="1:46" s="66" customFormat="1" ht="13.2" x14ac:dyDescent="0.25">
      <c r="A785" s="67"/>
      <c r="B785" s="74"/>
      <c r="C785" s="67"/>
      <c r="D785" s="67"/>
      <c r="E785" s="67"/>
      <c r="F785" s="67"/>
      <c r="G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T785" s="67"/>
    </row>
    <row r="786" spans="1:46" s="66" customFormat="1" ht="13.2" x14ac:dyDescent="0.25">
      <c r="A786" s="67"/>
      <c r="B786" s="74"/>
      <c r="C786" s="67"/>
      <c r="D786" s="67"/>
      <c r="E786" s="67"/>
      <c r="F786" s="67"/>
      <c r="G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T786" s="67"/>
    </row>
    <row r="787" spans="1:46" s="66" customFormat="1" ht="13.2" x14ac:dyDescent="0.25">
      <c r="A787" s="67"/>
      <c r="B787" s="74"/>
      <c r="C787" s="67"/>
      <c r="D787" s="67"/>
      <c r="E787" s="67"/>
      <c r="F787" s="67"/>
      <c r="G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T787" s="67"/>
    </row>
    <row r="788" spans="1:46" s="66" customFormat="1" ht="13.2" x14ac:dyDescent="0.25">
      <c r="A788" s="67"/>
      <c r="B788" s="74"/>
      <c r="C788" s="67"/>
      <c r="D788" s="67"/>
      <c r="E788" s="67"/>
      <c r="F788" s="67"/>
      <c r="G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T788" s="67"/>
    </row>
    <row r="789" spans="1:46" s="66" customFormat="1" ht="13.2" x14ac:dyDescent="0.25">
      <c r="A789" s="67"/>
      <c r="B789" s="74"/>
      <c r="C789" s="67"/>
      <c r="D789" s="67"/>
      <c r="E789" s="67"/>
      <c r="F789" s="67"/>
      <c r="G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T789" s="67"/>
    </row>
    <row r="790" spans="1:46" s="66" customFormat="1" ht="13.2" x14ac:dyDescent="0.25">
      <c r="A790" s="67"/>
      <c r="B790" s="74"/>
      <c r="C790" s="67"/>
      <c r="D790" s="67"/>
      <c r="E790" s="67"/>
      <c r="F790" s="67"/>
      <c r="G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T790" s="67"/>
    </row>
    <row r="791" spans="1:46" s="66" customFormat="1" ht="13.2" x14ac:dyDescent="0.25">
      <c r="A791" s="67"/>
      <c r="B791" s="74"/>
      <c r="C791" s="67"/>
      <c r="D791" s="67"/>
      <c r="E791" s="67"/>
      <c r="F791" s="67"/>
      <c r="G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T791" s="67"/>
    </row>
    <row r="792" spans="1:46" s="66" customFormat="1" ht="13.2" x14ac:dyDescent="0.25">
      <c r="A792" s="67"/>
      <c r="B792" s="74"/>
      <c r="C792" s="67"/>
      <c r="D792" s="67"/>
      <c r="E792" s="67"/>
      <c r="F792" s="67"/>
      <c r="G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T792" s="67"/>
    </row>
    <row r="793" spans="1:46" s="66" customFormat="1" ht="13.2" x14ac:dyDescent="0.25">
      <c r="A793" s="67"/>
      <c r="B793" s="74"/>
      <c r="C793" s="67"/>
      <c r="D793" s="67"/>
      <c r="E793" s="67"/>
      <c r="F793" s="67"/>
      <c r="G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T793" s="67"/>
    </row>
    <row r="794" spans="1:46" s="66" customFormat="1" ht="13.2" x14ac:dyDescent="0.25">
      <c r="A794" s="67"/>
      <c r="B794" s="74"/>
      <c r="C794" s="67"/>
      <c r="D794" s="67"/>
      <c r="E794" s="67"/>
      <c r="F794" s="67"/>
      <c r="G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T794" s="67"/>
    </row>
    <row r="795" spans="1:46" s="66" customFormat="1" ht="13.2" x14ac:dyDescent="0.25">
      <c r="A795" s="67"/>
      <c r="B795" s="74"/>
      <c r="C795" s="67"/>
      <c r="D795" s="67"/>
      <c r="E795" s="67"/>
      <c r="F795" s="67"/>
      <c r="G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T795" s="67"/>
    </row>
    <row r="796" spans="1:46" s="66" customFormat="1" ht="13.2" x14ac:dyDescent="0.25">
      <c r="A796" s="67"/>
      <c r="B796" s="74"/>
      <c r="C796" s="67"/>
      <c r="D796" s="67"/>
      <c r="E796" s="67"/>
      <c r="F796" s="67"/>
      <c r="G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T796" s="67"/>
    </row>
    <row r="797" spans="1:46" s="66" customFormat="1" ht="13.2" x14ac:dyDescent="0.25">
      <c r="A797" s="67"/>
      <c r="B797" s="74"/>
      <c r="C797" s="67"/>
      <c r="D797" s="67"/>
      <c r="E797" s="67"/>
      <c r="F797" s="67"/>
      <c r="G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T797" s="67"/>
    </row>
    <row r="798" spans="1:46" s="66" customFormat="1" ht="13.2" x14ac:dyDescent="0.25">
      <c r="A798" s="67"/>
      <c r="B798" s="74"/>
      <c r="C798" s="67"/>
      <c r="D798" s="67"/>
      <c r="E798" s="67"/>
      <c r="F798" s="67"/>
      <c r="G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T798" s="67"/>
    </row>
    <row r="799" spans="1:46" s="66" customFormat="1" ht="13.2" x14ac:dyDescent="0.25">
      <c r="A799" s="67"/>
      <c r="B799" s="74"/>
      <c r="C799" s="67"/>
      <c r="D799" s="67"/>
      <c r="E799" s="67"/>
      <c r="F799" s="67"/>
      <c r="G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T799" s="67"/>
    </row>
    <row r="800" spans="1:46" s="66" customFormat="1" ht="13.2" x14ac:dyDescent="0.25">
      <c r="A800" s="67"/>
      <c r="B800" s="74"/>
      <c r="C800" s="67"/>
      <c r="D800" s="67"/>
      <c r="E800" s="67"/>
      <c r="F800" s="67"/>
      <c r="G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T800" s="67"/>
    </row>
    <row r="801" spans="1:46" s="66" customFormat="1" ht="13.2" x14ac:dyDescent="0.25">
      <c r="A801" s="67"/>
      <c r="B801" s="74"/>
      <c r="C801" s="67"/>
      <c r="D801" s="67"/>
      <c r="E801" s="67"/>
      <c r="F801" s="67"/>
      <c r="G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T801" s="67"/>
    </row>
    <row r="802" spans="1:46" s="66" customFormat="1" ht="13.2" x14ac:dyDescent="0.25">
      <c r="A802" s="67"/>
      <c r="B802" s="74"/>
      <c r="C802" s="67"/>
      <c r="D802" s="67"/>
      <c r="E802" s="67"/>
      <c r="F802" s="67"/>
      <c r="G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T802" s="67"/>
    </row>
    <row r="803" spans="1:46" s="66" customFormat="1" ht="13.2" x14ac:dyDescent="0.25">
      <c r="A803" s="67"/>
      <c r="B803" s="74"/>
      <c r="C803" s="67"/>
      <c r="D803" s="67"/>
      <c r="E803" s="67"/>
      <c r="F803" s="67"/>
      <c r="G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T803" s="67"/>
    </row>
    <row r="804" spans="1:46" s="66" customFormat="1" ht="13.2" x14ac:dyDescent="0.25">
      <c r="A804" s="67"/>
      <c r="B804" s="74"/>
      <c r="C804" s="67"/>
      <c r="D804" s="67"/>
      <c r="E804" s="67"/>
      <c r="F804" s="67"/>
      <c r="G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T804" s="67"/>
    </row>
    <row r="805" spans="1:46" s="66" customFormat="1" ht="13.2" x14ac:dyDescent="0.25">
      <c r="A805" s="67"/>
      <c r="B805" s="74"/>
      <c r="C805" s="67"/>
      <c r="D805" s="67"/>
      <c r="E805" s="67"/>
      <c r="F805" s="67"/>
      <c r="G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T805" s="67"/>
    </row>
    <row r="806" spans="1:46" s="66" customFormat="1" ht="13.2" x14ac:dyDescent="0.25">
      <c r="A806" s="67"/>
      <c r="B806" s="74"/>
      <c r="C806" s="67"/>
      <c r="D806" s="67"/>
      <c r="E806" s="67"/>
      <c r="F806" s="67"/>
      <c r="G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T806" s="67"/>
    </row>
    <row r="807" spans="1:46" s="66" customFormat="1" ht="13.2" x14ac:dyDescent="0.25">
      <c r="A807" s="67"/>
      <c r="B807" s="74"/>
      <c r="C807" s="67"/>
      <c r="D807" s="67"/>
      <c r="E807" s="67"/>
      <c r="F807" s="67"/>
      <c r="G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T807" s="67"/>
    </row>
    <row r="808" spans="1:46" s="66" customFormat="1" ht="13.2" x14ac:dyDescent="0.25">
      <c r="A808" s="67"/>
      <c r="B808" s="74"/>
      <c r="C808" s="67"/>
      <c r="D808" s="67"/>
      <c r="E808" s="67"/>
      <c r="F808" s="67"/>
      <c r="G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T808" s="67"/>
    </row>
    <row r="809" spans="1:46" s="66" customFormat="1" ht="13.2" x14ac:dyDescent="0.25">
      <c r="A809" s="67"/>
      <c r="B809" s="74"/>
      <c r="C809" s="67"/>
      <c r="D809" s="67"/>
      <c r="E809" s="67"/>
      <c r="F809" s="67"/>
      <c r="G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T809" s="67"/>
    </row>
    <row r="810" spans="1:46" s="66" customFormat="1" ht="13.2" x14ac:dyDescent="0.25">
      <c r="A810" s="67"/>
      <c r="B810" s="74"/>
      <c r="C810" s="67"/>
      <c r="D810" s="67"/>
      <c r="E810" s="67"/>
      <c r="F810" s="67"/>
      <c r="G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T810" s="67"/>
    </row>
    <row r="811" spans="1:46" s="66" customFormat="1" ht="13.2" x14ac:dyDescent="0.25">
      <c r="A811" s="67"/>
      <c r="B811" s="74"/>
      <c r="C811" s="67"/>
      <c r="D811" s="67"/>
      <c r="E811" s="67"/>
      <c r="F811" s="67"/>
      <c r="G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T811" s="67"/>
    </row>
    <row r="812" spans="1:46" s="66" customFormat="1" ht="13.2" x14ac:dyDescent="0.25">
      <c r="A812" s="67"/>
      <c r="B812" s="74"/>
      <c r="C812" s="67"/>
      <c r="D812" s="67"/>
      <c r="E812" s="67"/>
      <c r="F812" s="67"/>
      <c r="G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T812" s="67"/>
    </row>
    <row r="813" spans="1:46" s="66" customFormat="1" ht="13.2" x14ac:dyDescent="0.25">
      <c r="A813" s="67"/>
      <c r="B813" s="74"/>
      <c r="C813" s="67"/>
      <c r="D813" s="67"/>
      <c r="E813" s="67"/>
      <c r="F813" s="67"/>
      <c r="G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T813" s="67"/>
    </row>
    <row r="814" spans="1:46" s="66" customFormat="1" ht="13.2" x14ac:dyDescent="0.25">
      <c r="A814" s="67"/>
      <c r="B814" s="74"/>
      <c r="C814" s="67"/>
      <c r="D814" s="67"/>
      <c r="E814" s="67"/>
      <c r="F814" s="67"/>
      <c r="G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T814" s="67"/>
    </row>
    <row r="815" spans="1:46" s="66" customFormat="1" ht="13.2" x14ac:dyDescent="0.25">
      <c r="A815" s="67"/>
      <c r="B815" s="74"/>
      <c r="C815" s="67"/>
      <c r="D815" s="67"/>
      <c r="E815" s="67"/>
      <c r="F815" s="67"/>
      <c r="G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T815" s="67"/>
    </row>
    <row r="816" spans="1:46" s="66" customFormat="1" ht="13.2" x14ac:dyDescent="0.25">
      <c r="A816" s="67"/>
      <c r="B816" s="74"/>
      <c r="C816" s="67"/>
      <c r="D816" s="67"/>
      <c r="E816" s="67"/>
      <c r="F816" s="67"/>
      <c r="G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T816" s="67"/>
    </row>
    <row r="817" spans="1:46" s="66" customFormat="1" ht="13.2" x14ac:dyDescent="0.25">
      <c r="A817" s="67"/>
      <c r="B817" s="74"/>
      <c r="C817" s="67"/>
      <c r="D817" s="67"/>
      <c r="E817" s="67"/>
      <c r="F817" s="67"/>
      <c r="G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T817" s="67"/>
    </row>
    <row r="818" spans="1:46" s="66" customFormat="1" ht="13.2" x14ac:dyDescent="0.25">
      <c r="A818" s="67"/>
      <c r="B818" s="74"/>
      <c r="C818" s="67"/>
      <c r="D818" s="67"/>
      <c r="E818" s="67"/>
      <c r="F818" s="67"/>
      <c r="G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T818" s="67"/>
    </row>
    <row r="819" spans="1:46" s="66" customFormat="1" ht="13.2" x14ac:dyDescent="0.25">
      <c r="A819" s="67"/>
      <c r="B819" s="74"/>
      <c r="C819" s="67"/>
      <c r="D819" s="67"/>
      <c r="E819" s="67"/>
      <c r="F819" s="67"/>
      <c r="G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T819" s="67"/>
    </row>
    <row r="820" spans="1:46" s="66" customFormat="1" ht="13.2" x14ac:dyDescent="0.25">
      <c r="A820" s="67"/>
      <c r="B820" s="74"/>
      <c r="C820" s="67"/>
      <c r="D820" s="67"/>
      <c r="E820" s="67"/>
      <c r="F820" s="67"/>
      <c r="G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T820" s="67"/>
    </row>
    <row r="821" spans="1:46" s="66" customFormat="1" ht="13.2" x14ac:dyDescent="0.25">
      <c r="A821" s="67"/>
      <c r="B821" s="74"/>
      <c r="C821" s="67"/>
      <c r="D821" s="67"/>
      <c r="E821" s="67"/>
      <c r="F821" s="67"/>
      <c r="G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T821" s="67"/>
    </row>
    <row r="822" spans="1:46" s="66" customFormat="1" ht="13.2" x14ac:dyDescent="0.25">
      <c r="A822" s="67"/>
      <c r="B822" s="74"/>
      <c r="C822" s="67"/>
      <c r="D822" s="67"/>
      <c r="E822" s="67"/>
      <c r="F822" s="67"/>
      <c r="G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T822" s="67"/>
    </row>
    <row r="823" spans="1:46" s="66" customFormat="1" ht="13.2" x14ac:dyDescent="0.25">
      <c r="A823" s="67"/>
      <c r="B823" s="74"/>
      <c r="C823" s="67"/>
      <c r="D823" s="67"/>
      <c r="E823" s="67"/>
      <c r="F823" s="67"/>
      <c r="G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T823" s="67"/>
    </row>
    <row r="824" spans="1:46" s="66" customFormat="1" ht="13.2" x14ac:dyDescent="0.25">
      <c r="A824" s="67"/>
      <c r="B824" s="74"/>
      <c r="C824" s="67"/>
      <c r="D824" s="67"/>
      <c r="E824" s="67"/>
      <c r="F824" s="67"/>
      <c r="G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T824" s="67"/>
    </row>
    <row r="825" spans="1:46" s="66" customFormat="1" ht="13.2" x14ac:dyDescent="0.25">
      <c r="A825" s="67"/>
      <c r="B825" s="74"/>
      <c r="C825" s="67"/>
      <c r="D825" s="67"/>
      <c r="E825" s="67"/>
      <c r="F825" s="67"/>
      <c r="G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T825" s="67"/>
    </row>
    <row r="826" spans="1:46" s="66" customFormat="1" ht="13.2" x14ac:dyDescent="0.25">
      <c r="A826" s="67"/>
      <c r="B826" s="74"/>
      <c r="C826" s="67"/>
      <c r="D826" s="67"/>
      <c r="E826" s="67"/>
      <c r="F826" s="67"/>
      <c r="G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T826" s="67"/>
    </row>
    <row r="827" spans="1:46" s="66" customFormat="1" ht="13.2" x14ac:dyDescent="0.25">
      <c r="A827" s="67"/>
      <c r="B827" s="74"/>
      <c r="C827" s="67"/>
      <c r="D827" s="67"/>
      <c r="E827" s="67"/>
      <c r="F827" s="67"/>
      <c r="G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T827" s="67"/>
    </row>
    <row r="828" spans="1:46" s="66" customFormat="1" ht="13.2" x14ac:dyDescent="0.25">
      <c r="A828" s="67"/>
      <c r="B828" s="74"/>
      <c r="C828" s="67"/>
      <c r="D828" s="67"/>
      <c r="E828" s="67"/>
      <c r="F828" s="67"/>
      <c r="G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T828" s="67"/>
    </row>
    <row r="829" spans="1:46" s="66" customFormat="1" ht="13.2" x14ac:dyDescent="0.25">
      <c r="A829" s="67"/>
      <c r="B829" s="74"/>
      <c r="C829" s="67"/>
      <c r="D829" s="67"/>
      <c r="E829" s="67"/>
      <c r="F829" s="67"/>
      <c r="G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T829" s="67"/>
    </row>
    <row r="830" spans="1:46" s="66" customFormat="1" ht="13.2" x14ac:dyDescent="0.25">
      <c r="A830" s="67"/>
      <c r="B830" s="74"/>
      <c r="C830" s="67"/>
      <c r="D830" s="67"/>
      <c r="E830" s="67"/>
      <c r="F830" s="67"/>
      <c r="G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T830" s="67"/>
    </row>
    <row r="831" spans="1:46" s="66" customFormat="1" ht="13.2" x14ac:dyDescent="0.25">
      <c r="A831" s="67"/>
      <c r="B831" s="74"/>
      <c r="C831" s="67"/>
      <c r="D831" s="67"/>
      <c r="E831" s="67"/>
      <c r="F831" s="67"/>
      <c r="G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T831" s="67"/>
    </row>
    <row r="832" spans="1:46" s="66" customFormat="1" ht="13.2" x14ac:dyDescent="0.25">
      <c r="A832" s="67"/>
      <c r="B832" s="74"/>
      <c r="C832" s="67"/>
      <c r="D832" s="67"/>
      <c r="E832" s="67"/>
      <c r="F832" s="67"/>
      <c r="G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T832" s="67"/>
    </row>
    <row r="833" spans="1:46" s="66" customFormat="1" ht="13.2" x14ac:dyDescent="0.25">
      <c r="A833" s="67"/>
      <c r="B833" s="74"/>
      <c r="C833" s="67"/>
      <c r="D833" s="67"/>
      <c r="E833" s="67"/>
      <c r="F833" s="67"/>
      <c r="G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T833" s="67"/>
    </row>
    <row r="834" spans="1:46" s="66" customFormat="1" ht="13.2" x14ac:dyDescent="0.25">
      <c r="A834" s="67"/>
      <c r="B834" s="74"/>
      <c r="C834" s="67"/>
      <c r="D834" s="67"/>
      <c r="E834" s="67"/>
      <c r="F834" s="67"/>
      <c r="G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T834" s="67"/>
    </row>
    <row r="835" spans="1:46" s="66" customFormat="1" ht="13.2" x14ac:dyDescent="0.25">
      <c r="A835" s="67"/>
      <c r="B835" s="74"/>
      <c r="C835" s="67"/>
      <c r="D835" s="67"/>
      <c r="E835" s="67"/>
      <c r="F835" s="67"/>
      <c r="G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T835" s="67"/>
    </row>
    <row r="836" spans="1:46" s="66" customFormat="1" ht="13.2" x14ac:dyDescent="0.25">
      <c r="A836" s="67"/>
      <c r="B836" s="74"/>
      <c r="C836" s="67"/>
      <c r="D836" s="67"/>
      <c r="E836" s="67"/>
      <c r="F836" s="67"/>
      <c r="G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T836" s="67"/>
    </row>
    <row r="837" spans="1:46" s="66" customFormat="1" ht="13.2" x14ac:dyDescent="0.25">
      <c r="A837" s="67"/>
      <c r="B837" s="74"/>
      <c r="C837" s="67"/>
      <c r="D837" s="67"/>
      <c r="E837" s="67"/>
      <c r="F837" s="67"/>
      <c r="G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T837" s="67"/>
    </row>
    <row r="838" spans="1:46" s="66" customFormat="1" ht="13.2" x14ac:dyDescent="0.25">
      <c r="A838" s="67"/>
      <c r="B838" s="74"/>
      <c r="C838" s="67"/>
      <c r="D838" s="67"/>
      <c r="E838" s="67"/>
      <c r="F838" s="67"/>
      <c r="G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T838" s="67"/>
    </row>
    <row r="839" spans="1:46" s="66" customFormat="1" ht="13.2" x14ac:dyDescent="0.25">
      <c r="A839" s="67"/>
      <c r="B839" s="74"/>
      <c r="C839" s="67"/>
      <c r="D839" s="67"/>
      <c r="E839" s="67"/>
      <c r="F839" s="67"/>
      <c r="G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T839" s="67"/>
    </row>
    <row r="840" spans="1:46" s="66" customFormat="1" ht="13.2" x14ac:dyDescent="0.25">
      <c r="A840" s="67"/>
      <c r="B840" s="74"/>
      <c r="C840" s="67"/>
      <c r="D840" s="67"/>
      <c r="E840" s="67"/>
      <c r="F840" s="67"/>
      <c r="G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T840" s="67"/>
    </row>
    <row r="841" spans="1:46" s="66" customFormat="1" ht="13.2" x14ac:dyDescent="0.25">
      <c r="A841" s="67"/>
      <c r="B841" s="74"/>
      <c r="C841" s="67"/>
      <c r="D841" s="67"/>
      <c r="E841" s="67"/>
      <c r="F841" s="67"/>
      <c r="G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T841" s="67"/>
    </row>
    <row r="842" spans="1:46" s="66" customFormat="1" ht="13.2" x14ac:dyDescent="0.25">
      <c r="A842" s="67"/>
      <c r="B842" s="74"/>
      <c r="C842" s="67"/>
      <c r="D842" s="67"/>
      <c r="E842" s="67"/>
      <c r="F842" s="67"/>
      <c r="G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T842" s="67"/>
    </row>
    <row r="843" spans="1:46" s="66" customFormat="1" ht="13.2" x14ac:dyDescent="0.25">
      <c r="A843" s="67"/>
      <c r="B843" s="74"/>
      <c r="C843" s="67"/>
      <c r="D843" s="67"/>
      <c r="E843" s="67"/>
      <c r="F843" s="67"/>
      <c r="G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T843" s="67"/>
    </row>
    <row r="844" spans="1:46" s="66" customFormat="1" ht="13.2" x14ac:dyDescent="0.25">
      <c r="A844" s="67"/>
      <c r="B844" s="74"/>
      <c r="C844" s="67"/>
      <c r="D844" s="67"/>
      <c r="E844" s="67"/>
      <c r="F844" s="67"/>
      <c r="G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T844" s="67"/>
    </row>
    <row r="845" spans="1:46" s="66" customFormat="1" ht="13.2" x14ac:dyDescent="0.25">
      <c r="A845" s="67"/>
      <c r="B845" s="74"/>
      <c r="C845" s="67"/>
      <c r="D845" s="67"/>
      <c r="E845" s="67"/>
      <c r="F845" s="67"/>
      <c r="G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T845" s="67"/>
    </row>
    <row r="846" spans="1:46" s="66" customFormat="1" ht="13.2" x14ac:dyDescent="0.25">
      <c r="A846" s="67"/>
      <c r="B846" s="74"/>
      <c r="C846" s="67"/>
      <c r="D846" s="67"/>
      <c r="E846" s="67"/>
      <c r="F846" s="67"/>
      <c r="G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T846" s="67"/>
    </row>
    <row r="847" spans="1:46" s="66" customFormat="1" ht="13.2" x14ac:dyDescent="0.25">
      <c r="A847" s="67"/>
      <c r="B847" s="74"/>
      <c r="C847" s="67"/>
      <c r="D847" s="67"/>
      <c r="E847" s="67"/>
      <c r="F847" s="67"/>
      <c r="G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T847" s="67"/>
    </row>
    <row r="848" spans="1:46" s="66" customFormat="1" ht="13.2" x14ac:dyDescent="0.25">
      <c r="A848" s="67"/>
      <c r="B848" s="74"/>
      <c r="C848" s="67"/>
      <c r="D848" s="67"/>
      <c r="E848" s="67"/>
      <c r="F848" s="67"/>
      <c r="G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T848" s="67"/>
    </row>
    <row r="849" spans="1:46" s="66" customFormat="1" ht="13.2" x14ac:dyDescent="0.25">
      <c r="A849" s="67"/>
      <c r="B849" s="74"/>
      <c r="C849" s="67"/>
      <c r="D849" s="67"/>
      <c r="E849" s="67"/>
      <c r="F849" s="67"/>
      <c r="G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T849" s="67"/>
    </row>
    <row r="850" spans="1:46" s="66" customFormat="1" ht="13.2" x14ac:dyDescent="0.25">
      <c r="A850" s="67"/>
      <c r="B850" s="74"/>
      <c r="C850" s="67"/>
      <c r="D850" s="67"/>
      <c r="E850" s="67"/>
      <c r="F850" s="67"/>
      <c r="G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T850" s="67"/>
    </row>
    <row r="851" spans="1:46" s="66" customFormat="1" ht="13.2" x14ac:dyDescent="0.25">
      <c r="A851" s="67"/>
      <c r="B851" s="74"/>
      <c r="C851" s="67"/>
      <c r="D851" s="67"/>
      <c r="E851" s="67"/>
      <c r="F851" s="67"/>
      <c r="G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T851" s="67"/>
    </row>
    <row r="852" spans="1:46" s="66" customFormat="1" ht="13.2" x14ac:dyDescent="0.25">
      <c r="A852" s="67"/>
      <c r="B852" s="74"/>
      <c r="C852" s="67"/>
      <c r="D852" s="67"/>
      <c r="E852" s="67"/>
      <c r="F852" s="67"/>
      <c r="G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T852" s="67"/>
    </row>
    <row r="853" spans="1:46" s="66" customFormat="1" ht="13.2" x14ac:dyDescent="0.25">
      <c r="A853" s="67"/>
      <c r="B853" s="74"/>
      <c r="C853" s="67"/>
      <c r="D853" s="67"/>
      <c r="E853" s="67"/>
      <c r="F853" s="67"/>
      <c r="G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T853" s="67"/>
    </row>
    <row r="854" spans="1:46" s="66" customFormat="1" ht="13.2" x14ac:dyDescent="0.25">
      <c r="A854" s="67"/>
      <c r="B854" s="74"/>
      <c r="C854" s="67"/>
      <c r="D854" s="67"/>
      <c r="E854" s="67"/>
      <c r="F854" s="67"/>
      <c r="G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T854" s="67"/>
    </row>
    <row r="855" spans="1:46" s="66" customFormat="1" ht="13.2" x14ac:dyDescent="0.25">
      <c r="A855" s="67"/>
      <c r="B855" s="74"/>
      <c r="C855" s="67"/>
      <c r="D855" s="67"/>
      <c r="E855" s="67"/>
      <c r="F855" s="67"/>
      <c r="G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T855" s="67"/>
    </row>
    <row r="856" spans="1:46" s="66" customFormat="1" ht="13.2" x14ac:dyDescent="0.25">
      <c r="A856" s="67"/>
      <c r="B856" s="74"/>
      <c r="C856" s="67"/>
      <c r="D856" s="67"/>
      <c r="E856" s="67"/>
      <c r="F856" s="67"/>
      <c r="G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T856" s="67"/>
    </row>
    <row r="857" spans="1:46" s="66" customFormat="1" ht="13.2" x14ac:dyDescent="0.25">
      <c r="A857" s="67"/>
      <c r="B857" s="74"/>
      <c r="C857" s="67"/>
      <c r="D857" s="67"/>
      <c r="E857" s="67"/>
      <c r="F857" s="67"/>
      <c r="G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T857" s="67"/>
    </row>
    <row r="858" spans="1:46" s="66" customFormat="1" ht="13.2" x14ac:dyDescent="0.25">
      <c r="A858" s="67"/>
      <c r="B858" s="74"/>
      <c r="C858" s="67"/>
      <c r="D858" s="67"/>
      <c r="E858" s="67"/>
      <c r="F858" s="67"/>
      <c r="G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T858" s="67"/>
    </row>
    <row r="859" spans="1:46" s="66" customFormat="1" ht="13.2" x14ac:dyDescent="0.25">
      <c r="A859" s="67"/>
      <c r="B859" s="74"/>
      <c r="C859" s="67"/>
      <c r="D859" s="67"/>
      <c r="E859" s="67"/>
      <c r="F859" s="67"/>
      <c r="G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T859" s="67"/>
    </row>
    <row r="860" spans="1:46" s="66" customFormat="1" ht="13.2" x14ac:dyDescent="0.25">
      <c r="A860" s="67"/>
      <c r="B860" s="74"/>
      <c r="C860" s="67"/>
      <c r="D860" s="67"/>
      <c r="E860" s="67"/>
      <c r="F860" s="67"/>
      <c r="G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T860" s="67"/>
    </row>
    <row r="861" spans="1:46" s="66" customFormat="1" ht="13.2" x14ac:dyDescent="0.25">
      <c r="A861" s="67"/>
      <c r="B861" s="74"/>
      <c r="C861" s="67"/>
      <c r="D861" s="67"/>
      <c r="E861" s="67"/>
      <c r="F861" s="67"/>
      <c r="G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T861" s="67"/>
    </row>
    <row r="862" spans="1:46" s="66" customFormat="1" ht="13.2" x14ac:dyDescent="0.25">
      <c r="A862" s="67"/>
      <c r="B862" s="74"/>
      <c r="C862" s="67"/>
      <c r="D862" s="67"/>
      <c r="E862" s="67"/>
      <c r="F862" s="67"/>
      <c r="G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T862" s="67"/>
    </row>
    <row r="863" spans="1:46" s="66" customFormat="1" ht="13.2" x14ac:dyDescent="0.25">
      <c r="A863" s="67"/>
      <c r="B863" s="74"/>
      <c r="C863" s="67"/>
      <c r="D863" s="67"/>
      <c r="E863" s="67"/>
      <c r="F863" s="67"/>
      <c r="G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T863" s="67"/>
    </row>
    <row r="864" spans="1:46" s="66" customFormat="1" ht="13.2" x14ac:dyDescent="0.25">
      <c r="A864" s="67"/>
      <c r="B864" s="74"/>
      <c r="C864" s="67"/>
      <c r="D864" s="67"/>
      <c r="E864" s="67"/>
      <c r="F864" s="67"/>
      <c r="G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T864" s="67"/>
    </row>
    <row r="865" spans="1:46" s="66" customFormat="1" ht="13.2" x14ac:dyDescent="0.25">
      <c r="A865" s="67"/>
      <c r="B865" s="74"/>
      <c r="C865" s="67"/>
      <c r="D865" s="67"/>
      <c r="E865" s="67"/>
      <c r="F865" s="67"/>
      <c r="G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T865" s="67"/>
    </row>
    <row r="866" spans="1:46" s="66" customFormat="1" ht="13.2" x14ac:dyDescent="0.25">
      <c r="A866" s="67"/>
      <c r="B866" s="74"/>
      <c r="C866" s="67"/>
      <c r="D866" s="67"/>
      <c r="E866" s="67"/>
      <c r="F866" s="67"/>
      <c r="G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T866" s="67"/>
    </row>
    <row r="867" spans="1:46" s="66" customFormat="1" ht="13.2" x14ac:dyDescent="0.25">
      <c r="A867" s="67"/>
      <c r="B867" s="74"/>
      <c r="C867" s="67"/>
      <c r="D867" s="67"/>
      <c r="E867" s="67"/>
      <c r="F867" s="67"/>
      <c r="G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T867" s="67"/>
    </row>
    <row r="868" spans="1:46" s="66" customFormat="1" ht="13.2" x14ac:dyDescent="0.25">
      <c r="A868" s="67"/>
      <c r="B868" s="74"/>
      <c r="C868" s="67"/>
      <c r="D868" s="67"/>
      <c r="E868" s="67"/>
      <c r="F868" s="67"/>
      <c r="G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T868" s="67"/>
    </row>
    <row r="869" spans="1:46" s="66" customFormat="1" ht="13.2" x14ac:dyDescent="0.25">
      <c r="A869" s="67"/>
      <c r="B869" s="74"/>
      <c r="C869" s="67"/>
      <c r="D869" s="67"/>
      <c r="E869" s="67"/>
      <c r="F869" s="67"/>
      <c r="G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T869" s="67"/>
    </row>
    <row r="870" spans="1:46" s="66" customFormat="1" ht="13.2" x14ac:dyDescent="0.25">
      <c r="A870" s="67"/>
      <c r="B870" s="74"/>
      <c r="C870" s="67"/>
      <c r="D870" s="67"/>
      <c r="E870" s="67"/>
      <c r="F870" s="67"/>
      <c r="G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T870" s="67"/>
    </row>
    <row r="871" spans="1:46" s="66" customFormat="1" ht="13.2" x14ac:dyDescent="0.25">
      <c r="A871" s="67"/>
      <c r="B871" s="74"/>
      <c r="C871" s="67"/>
      <c r="D871" s="67"/>
      <c r="E871" s="67"/>
      <c r="F871" s="67"/>
      <c r="G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T871" s="67"/>
    </row>
    <row r="872" spans="1:46" s="66" customFormat="1" ht="13.2" x14ac:dyDescent="0.25">
      <c r="A872" s="67"/>
      <c r="B872" s="74"/>
      <c r="C872" s="67"/>
      <c r="D872" s="67"/>
      <c r="E872" s="67"/>
      <c r="F872" s="67"/>
      <c r="G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T872" s="67"/>
    </row>
    <row r="873" spans="1:46" s="66" customFormat="1" ht="13.2" x14ac:dyDescent="0.25">
      <c r="A873" s="67"/>
      <c r="B873" s="74"/>
      <c r="C873" s="67"/>
      <c r="D873" s="67"/>
      <c r="E873" s="67"/>
      <c r="F873" s="67"/>
      <c r="G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T873" s="67"/>
    </row>
    <row r="874" spans="1:46" s="66" customFormat="1" ht="13.2" x14ac:dyDescent="0.25">
      <c r="A874" s="67"/>
      <c r="B874" s="74"/>
      <c r="C874" s="67"/>
      <c r="D874" s="67"/>
      <c r="E874" s="67"/>
      <c r="F874" s="67"/>
      <c r="G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T874" s="67"/>
    </row>
    <row r="875" spans="1:46" s="66" customFormat="1" ht="13.2" x14ac:dyDescent="0.25">
      <c r="A875" s="67"/>
      <c r="B875" s="74"/>
      <c r="C875" s="67"/>
      <c r="D875" s="67"/>
      <c r="E875" s="67"/>
      <c r="F875" s="67"/>
      <c r="G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T875" s="67"/>
    </row>
    <row r="876" spans="1:46" s="66" customFormat="1" ht="13.2" x14ac:dyDescent="0.25">
      <c r="A876" s="67"/>
      <c r="B876" s="74"/>
      <c r="C876" s="67"/>
      <c r="D876" s="67"/>
      <c r="E876" s="67"/>
      <c r="F876" s="67"/>
      <c r="G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T876" s="67"/>
    </row>
    <row r="877" spans="1:46" s="66" customFormat="1" ht="13.2" x14ac:dyDescent="0.25">
      <c r="A877" s="67"/>
      <c r="B877" s="74"/>
      <c r="C877" s="67"/>
      <c r="D877" s="67"/>
      <c r="E877" s="67"/>
      <c r="F877" s="67"/>
      <c r="G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T877" s="67"/>
    </row>
    <row r="878" spans="1:46" s="66" customFormat="1" ht="13.2" x14ac:dyDescent="0.25">
      <c r="A878" s="67"/>
      <c r="B878" s="74"/>
      <c r="C878" s="67"/>
      <c r="D878" s="67"/>
      <c r="E878" s="67"/>
      <c r="F878" s="67"/>
      <c r="G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T878" s="67"/>
    </row>
    <row r="879" spans="1:46" s="66" customFormat="1" ht="13.2" x14ac:dyDescent="0.25">
      <c r="A879" s="67"/>
      <c r="B879" s="74"/>
      <c r="C879" s="67"/>
      <c r="D879" s="67"/>
      <c r="E879" s="67"/>
      <c r="F879" s="67"/>
      <c r="G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T879" s="67"/>
    </row>
    <row r="880" spans="1:46" s="66" customFormat="1" ht="13.2" x14ac:dyDescent="0.25">
      <c r="A880" s="67"/>
      <c r="B880" s="74"/>
      <c r="C880" s="67"/>
      <c r="D880" s="67"/>
      <c r="E880" s="67"/>
      <c r="F880" s="67"/>
      <c r="G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T880" s="67"/>
    </row>
    <row r="881" spans="1:46" s="66" customFormat="1" ht="13.2" x14ac:dyDescent="0.25">
      <c r="A881" s="67"/>
      <c r="B881" s="74"/>
      <c r="C881" s="67"/>
      <c r="D881" s="67"/>
      <c r="E881" s="67"/>
      <c r="F881" s="67"/>
      <c r="G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T881" s="67"/>
    </row>
    <row r="882" spans="1:46" s="66" customFormat="1" ht="13.2" x14ac:dyDescent="0.25">
      <c r="A882" s="67"/>
      <c r="B882" s="74"/>
      <c r="C882" s="67"/>
      <c r="D882" s="67"/>
      <c r="E882" s="67"/>
      <c r="F882" s="67"/>
      <c r="G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T882" s="67"/>
    </row>
    <row r="883" spans="1:46" s="66" customFormat="1" ht="13.2" x14ac:dyDescent="0.25">
      <c r="A883" s="67"/>
      <c r="B883" s="74"/>
      <c r="C883" s="67"/>
      <c r="D883" s="67"/>
      <c r="E883" s="67"/>
      <c r="F883" s="67"/>
      <c r="G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T883" s="67"/>
    </row>
    <row r="884" spans="1:46" s="66" customFormat="1" ht="13.2" x14ac:dyDescent="0.25">
      <c r="A884" s="67"/>
      <c r="B884" s="74"/>
      <c r="C884" s="67"/>
      <c r="D884" s="67"/>
      <c r="E884" s="67"/>
      <c r="F884" s="67"/>
      <c r="G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T884" s="67"/>
    </row>
    <row r="885" spans="1:46" s="66" customFormat="1" ht="13.2" x14ac:dyDescent="0.25">
      <c r="A885" s="67"/>
      <c r="B885" s="74"/>
      <c r="C885" s="67"/>
      <c r="D885" s="67"/>
      <c r="E885" s="67"/>
      <c r="F885" s="67"/>
      <c r="G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T885" s="67"/>
    </row>
    <row r="886" spans="1:46" s="66" customFormat="1" ht="13.2" x14ac:dyDescent="0.25">
      <c r="A886" s="67"/>
      <c r="B886" s="74"/>
      <c r="C886" s="67"/>
      <c r="D886" s="67"/>
      <c r="E886" s="67"/>
      <c r="F886" s="67"/>
      <c r="G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T886" s="67"/>
    </row>
    <row r="887" spans="1:46" s="66" customFormat="1" ht="13.2" x14ac:dyDescent="0.25">
      <c r="A887" s="67"/>
      <c r="B887" s="74"/>
      <c r="C887" s="67"/>
      <c r="D887" s="67"/>
      <c r="E887" s="67"/>
      <c r="F887" s="67"/>
      <c r="G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T887" s="67"/>
    </row>
    <row r="888" spans="1:46" s="66" customFormat="1" ht="13.2" x14ac:dyDescent="0.25">
      <c r="A888" s="67"/>
      <c r="B888" s="74"/>
      <c r="C888" s="67"/>
      <c r="D888" s="67"/>
      <c r="E888" s="67"/>
      <c r="F888" s="67"/>
      <c r="G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T888" s="67"/>
    </row>
    <row r="889" spans="1:46" s="66" customFormat="1" ht="13.2" x14ac:dyDescent="0.25">
      <c r="A889" s="67"/>
      <c r="B889" s="74"/>
      <c r="C889" s="67"/>
      <c r="D889" s="67"/>
      <c r="E889" s="67"/>
      <c r="F889" s="67"/>
      <c r="G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T889" s="67"/>
    </row>
    <row r="890" spans="1:46" s="66" customFormat="1" ht="13.2" x14ac:dyDescent="0.25">
      <c r="A890" s="67"/>
      <c r="B890" s="74"/>
      <c r="C890" s="67"/>
      <c r="D890" s="67"/>
      <c r="E890" s="67"/>
      <c r="F890" s="67"/>
      <c r="G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T890" s="67"/>
    </row>
    <row r="891" spans="1:46" s="66" customFormat="1" ht="13.2" x14ac:dyDescent="0.25">
      <c r="A891" s="67"/>
      <c r="B891" s="74"/>
      <c r="C891" s="67"/>
      <c r="D891" s="67"/>
      <c r="E891" s="67"/>
      <c r="F891" s="67"/>
      <c r="G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T891" s="67"/>
    </row>
    <row r="892" spans="1:46" s="66" customFormat="1" ht="13.2" x14ac:dyDescent="0.25">
      <c r="A892" s="67"/>
      <c r="B892" s="74"/>
      <c r="C892" s="67"/>
      <c r="D892" s="67"/>
      <c r="E892" s="67"/>
      <c r="F892" s="67"/>
      <c r="G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T892" s="67"/>
    </row>
    <row r="893" spans="1:46" s="66" customFormat="1" ht="13.2" x14ac:dyDescent="0.25">
      <c r="A893" s="67"/>
      <c r="B893" s="74"/>
      <c r="C893" s="67"/>
      <c r="D893" s="67"/>
      <c r="E893" s="67"/>
      <c r="F893" s="67"/>
      <c r="G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T893" s="67"/>
    </row>
    <row r="894" spans="1:46" s="66" customFormat="1" ht="13.2" x14ac:dyDescent="0.25">
      <c r="A894" s="67"/>
      <c r="B894" s="74"/>
      <c r="C894" s="67"/>
      <c r="D894" s="67"/>
      <c r="E894" s="67"/>
      <c r="F894" s="67"/>
      <c r="G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T894" s="67"/>
    </row>
    <row r="895" spans="1:46" s="66" customFormat="1" ht="13.2" x14ac:dyDescent="0.25">
      <c r="A895" s="67"/>
      <c r="B895" s="74"/>
      <c r="C895" s="67"/>
      <c r="D895" s="67"/>
      <c r="E895" s="67"/>
      <c r="F895" s="67"/>
      <c r="G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T895" s="67"/>
    </row>
    <row r="896" spans="1:46" s="66" customFormat="1" ht="13.2" x14ac:dyDescent="0.25">
      <c r="A896" s="67"/>
      <c r="B896" s="74"/>
      <c r="C896" s="67"/>
      <c r="D896" s="67"/>
      <c r="E896" s="67"/>
      <c r="F896" s="67"/>
      <c r="G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T896" s="67"/>
    </row>
    <row r="897" spans="1:46" s="66" customFormat="1" ht="13.2" x14ac:dyDescent="0.25">
      <c r="A897" s="67"/>
      <c r="B897" s="74"/>
      <c r="C897" s="67"/>
      <c r="D897" s="67"/>
      <c r="E897" s="67"/>
      <c r="F897" s="67"/>
      <c r="G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T897" s="67"/>
    </row>
    <row r="898" spans="1:46" s="66" customFormat="1" ht="13.2" x14ac:dyDescent="0.25">
      <c r="A898" s="67"/>
      <c r="B898" s="74"/>
      <c r="C898" s="67"/>
      <c r="D898" s="67"/>
      <c r="E898" s="67"/>
      <c r="F898" s="67"/>
      <c r="G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T898" s="67"/>
    </row>
    <row r="899" spans="1:46" s="66" customFormat="1" ht="13.2" x14ac:dyDescent="0.25">
      <c r="A899" s="67"/>
      <c r="B899" s="74"/>
      <c r="C899" s="67"/>
      <c r="D899" s="67"/>
      <c r="E899" s="67"/>
      <c r="F899" s="67"/>
      <c r="G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T899" s="67"/>
    </row>
    <row r="900" spans="1:46" s="66" customFormat="1" ht="13.2" x14ac:dyDescent="0.25">
      <c r="A900" s="67"/>
      <c r="B900" s="74"/>
      <c r="C900" s="67"/>
      <c r="D900" s="67"/>
      <c r="E900" s="67"/>
      <c r="F900" s="67"/>
      <c r="G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T900" s="67"/>
    </row>
    <row r="901" spans="1:46" s="66" customFormat="1" ht="13.2" x14ac:dyDescent="0.25">
      <c r="A901" s="67"/>
      <c r="B901" s="74"/>
      <c r="C901" s="67"/>
      <c r="D901" s="67"/>
      <c r="E901" s="67"/>
      <c r="F901" s="67"/>
      <c r="G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T901" s="67"/>
    </row>
    <row r="902" spans="1:46" s="66" customFormat="1" ht="13.2" x14ac:dyDescent="0.25">
      <c r="A902" s="67"/>
      <c r="B902" s="74"/>
      <c r="C902" s="67"/>
      <c r="D902" s="67"/>
      <c r="E902" s="67"/>
      <c r="F902" s="67"/>
      <c r="G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T902" s="67"/>
    </row>
    <row r="903" spans="1:46" s="66" customFormat="1" ht="13.2" x14ac:dyDescent="0.25">
      <c r="A903" s="67"/>
      <c r="B903" s="74"/>
      <c r="C903" s="67"/>
      <c r="D903" s="67"/>
      <c r="E903" s="67"/>
      <c r="F903" s="67"/>
      <c r="G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T903" s="67"/>
    </row>
    <row r="904" spans="1:46" s="66" customFormat="1" ht="13.2" x14ac:dyDescent="0.25">
      <c r="A904" s="67"/>
      <c r="B904" s="74"/>
      <c r="C904" s="67"/>
      <c r="D904" s="67"/>
      <c r="E904" s="67"/>
      <c r="F904" s="67"/>
      <c r="G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T904" s="67"/>
    </row>
    <row r="905" spans="1:46" s="66" customFormat="1" ht="13.2" x14ac:dyDescent="0.25">
      <c r="A905" s="67"/>
      <c r="B905" s="74"/>
      <c r="C905" s="67"/>
      <c r="D905" s="67"/>
      <c r="E905" s="67"/>
      <c r="F905" s="67"/>
      <c r="G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T905" s="67"/>
    </row>
    <row r="906" spans="1:46" s="66" customFormat="1" ht="13.2" x14ac:dyDescent="0.25">
      <c r="A906" s="67"/>
      <c r="B906" s="74"/>
      <c r="C906" s="67"/>
      <c r="D906" s="67"/>
      <c r="E906" s="67"/>
      <c r="F906" s="67"/>
      <c r="G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T906" s="67"/>
    </row>
    <row r="907" spans="1:46" s="66" customFormat="1" ht="13.2" x14ac:dyDescent="0.25">
      <c r="A907" s="67"/>
      <c r="B907" s="74"/>
      <c r="C907" s="67"/>
      <c r="D907" s="67"/>
      <c r="E907" s="67"/>
      <c r="F907" s="67"/>
      <c r="G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T907" s="67"/>
    </row>
    <row r="908" spans="1:46" s="66" customFormat="1" ht="13.2" x14ac:dyDescent="0.25">
      <c r="A908" s="67"/>
      <c r="B908" s="74"/>
      <c r="C908" s="67"/>
      <c r="D908" s="67"/>
      <c r="E908" s="67"/>
      <c r="F908" s="67"/>
      <c r="G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T908" s="67"/>
    </row>
    <row r="909" spans="1:46" s="66" customFormat="1" ht="13.2" x14ac:dyDescent="0.25">
      <c r="A909" s="67"/>
      <c r="B909" s="74"/>
      <c r="C909" s="67"/>
      <c r="D909" s="67"/>
      <c r="E909" s="67"/>
      <c r="F909" s="67"/>
      <c r="G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T909" s="67"/>
    </row>
    <row r="910" spans="1:46" s="66" customFormat="1" ht="13.2" x14ac:dyDescent="0.25">
      <c r="A910" s="67"/>
      <c r="B910" s="74"/>
      <c r="C910" s="67"/>
      <c r="D910" s="67"/>
      <c r="E910" s="67"/>
      <c r="F910" s="67"/>
      <c r="G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T910" s="67"/>
    </row>
    <row r="911" spans="1:46" s="66" customFormat="1" ht="13.2" x14ac:dyDescent="0.25">
      <c r="A911" s="67"/>
      <c r="B911" s="74"/>
      <c r="C911" s="67"/>
      <c r="D911" s="67"/>
      <c r="E911" s="67"/>
      <c r="F911" s="67"/>
      <c r="G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T911" s="67"/>
    </row>
    <row r="912" spans="1:46" s="66" customFormat="1" ht="13.2" x14ac:dyDescent="0.25">
      <c r="A912" s="67"/>
      <c r="B912" s="74"/>
      <c r="C912" s="67"/>
      <c r="D912" s="67"/>
      <c r="E912" s="67"/>
      <c r="F912" s="67"/>
      <c r="G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T912" s="67"/>
    </row>
    <row r="913" spans="1:46" s="66" customFormat="1" ht="13.2" x14ac:dyDescent="0.25">
      <c r="A913" s="67"/>
      <c r="B913" s="74"/>
      <c r="C913" s="67"/>
      <c r="D913" s="67"/>
      <c r="E913" s="67"/>
      <c r="F913" s="67"/>
      <c r="G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T913" s="67"/>
    </row>
    <row r="914" spans="1:46" s="66" customFormat="1" ht="13.2" x14ac:dyDescent="0.25">
      <c r="A914" s="67"/>
      <c r="B914" s="74"/>
      <c r="C914" s="67"/>
      <c r="D914" s="67"/>
      <c r="E914" s="67"/>
      <c r="F914" s="67"/>
      <c r="G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T914" s="67"/>
    </row>
    <row r="915" spans="1:46" s="66" customFormat="1" ht="13.2" x14ac:dyDescent="0.25">
      <c r="A915" s="67"/>
      <c r="B915" s="74"/>
      <c r="C915" s="67"/>
      <c r="D915" s="67"/>
      <c r="E915" s="67"/>
      <c r="F915" s="67"/>
      <c r="G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T915" s="67"/>
    </row>
    <row r="916" spans="1:46" s="66" customFormat="1" ht="13.2" x14ac:dyDescent="0.25">
      <c r="A916" s="67"/>
      <c r="B916" s="74"/>
      <c r="C916" s="67"/>
      <c r="D916" s="67"/>
      <c r="E916" s="67"/>
      <c r="F916" s="67"/>
      <c r="G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T916" s="67"/>
    </row>
    <row r="917" spans="1:46" s="66" customFormat="1" ht="13.2" x14ac:dyDescent="0.25">
      <c r="A917" s="67"/>
      <c r="B917" s="74"/>
      <c r="C917" s="67"/>
      <c r="D917" s="67"/>
      <c r="E917" s="67"/>
      <c r="F917" s="67"/>
      <c r="G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T917" s="67"/>
    </row>
    <row r="918" spans="1:46" s="66" customFormat="1" ht="13.2" x14ac:dyDescent="0.25">
      <c r="A918" s="67"/>
      <c r="B918" s="74"/>
      <c r="C918" s="67"/>
      <c r="D918" s="67"/>
      <c r="E918" s="67"/>
      <c r="F918" s="67"/>
      <c r="G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T918" s="67"/>
    </row>
    <row r="919" spans="1:46" s="66" customFormat="1" ht="13.2" x14ac:dyDescent="0.25">
      <c r="A919" s="67"/>
      <c r="B919" s="74"/>
      <c r="C919" s="67"/>
      <c r="D919" s="67"/>
      <c r="E919" s="67"/>
      <c r="F919" s="67"/>
      <c r="G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T919" s="67"/>
    </row>
    <row r="920" spans="1:46" s="66" customFormat="1" ht="13.2" x14ac:dyDescent="0.25">
      <c r="A920" s="67"/>
      <c r="B920" s="74"/>
      <c r="C920" s="67"/>
      <c r="D920" s="67"/>
      <c r="E920" s="67"/>
      <c r="F920" s="67"/>
      <c r="G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T920" s="67"/>
    </row>
    <row r="921" spans="1:46" s="66" customFormat="1" ht="13.2" x14ac:dyDescent="0.25">
      <c r="A921" s="67"/>
      <c r="B921" s="74"/>
      <c r="C921" s="67"/>
      <c r="D921" s="67"/>
      <c r="E921" s="67"/>
      <c r="F921" s="67"/>
      <c r="G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T921" s="67"/>
    </row>
    <row r="922" spans="1:46" s="66" customFormat="1" ht="13.2" x14ac:dyDescent="0.25">
      <c r="A922" s="67"/>
      <c r="B922" s="74"/>
      <c r="C922" s="67"/>
      <c r="D922" s="67"/>
      <c r="E922" s="67"/>
      <c r="F922" s="67"/>
      <c r="G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T922" s="67"/>
    </row>
    <row r="923" spans="1:46" s="66" customFormat="1" ht="13.2" x14ac:dyDescent="0.25">
      <c r="A923" s="67"/>
      <c r="B923" s="74"/>
      <c r="C923" s="67"/>
      <c r="D923" s="67"/>
      <c r="E923" s="67"/>
      <c r="F923" s="67"/>
      <c r="G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T923" s="67"/>
    </row>
    <row r="924" spans="1:46" s="66" customFormat="1" ht="13.2" x14ac:dyDescent="0.25">
      <c r="A924" s="67"/>
      <c r="B924" s="74"/>
      <c r="C924" s="67"/>
      <c r="D924" s="67"/>
      <c r="E924" s="67"/>
      <c r="F924" s="67"/>
      <c r="G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T924" s="67"/>
    </row>
    <row r="925" spans="1:46" s="66" customFormat="1" ht="13.2" x14ac:dyDescent="0.25">
      <c r="A925" s="67"/>
      <c r="B925" s="74"/>
      <c r="C925" s="67"/>
      <c r="D925" s="67"/>
      <c r="E925" s="67"/>
      <c r="F925" s="67"/>
      <c r="G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T925" s="67"/>
    </row>
    <row r="926" spans="1:46" s="66" customFormat="1" ht="13.2" x14ac:dyDescent="0.25">
      <c r="A926" s="67"/>
      <c r="B926" s="74"/>
      <c r="C926" s="67"/>
      <c r="D926" s="67"/>
      <c r="E926" s="67"/>
      <c r="F926" s="67"/>
      <c r="G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T926" s="67"/>
    </row>
    <row r="927" spans="1:46" s="66" customFormat="1" ht="13.2" x14ac:dyDescent="0.25">
      <c r="A927" s="67"/>
      <c r="B927" s="74"/>
      <c r="C927" s="67"/>
      <c r="D927" s="67"/>
      <c r="E927" s="67"/>
      <c r="F927" s="67"/>
      <c r="G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T927" s="67"/>
    </row>
    <row r="928" spans="1:46" s="66" customFormat="1" ht="13.2" x14ac:dyDescent="0.25">
      <c r="A928" s="67"/>
      <c r="B928" s="74"/>
      <c r="C928" s="67"/>
      <c r="D928" s="67"/>
      <c r="E928" s="67"/>
      <c r="F928" s="67"/>
      <c r="G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T928" s="67"/>
    </row>
    <row r="929" spans="1:46" s="66" customFormat="1" ht="13.2" x14ac:dyDescent="0.25">
      <c r="A929" s="67"/>
      <c r="B929" s="74"/>
      <c r="C929" s="67"/>
      <c r="D929" s="67"/>
      <c r="E929" s="67"/>
      <c r="F929" s="67"/>
      <c r="G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T929" s="67"/>
    </row>
    <row r="930" spans="1:46" s="66" customFormat="1" ht="13.2" x14ac:dyDescent="0.25">
      <c r="A930" s="67"/>
      <c r="B930" s="74"/>
      <c r="C930" s="67"/>
      <c r="D930" s="67"/>
      <c r="E930" s="67"/>
      <c r="F930" s="67"/>
      <c r="G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T930" s="67"/>
    </row>
    <row r="931" spans="1:46" s="66" customFormat="1" ht="13.2" x14ac:dyDescent="0.25">
      <c r="A931" s="67"/>
      <c r="B931" s="74"/>
      <c r="C931" s="67"/>
      <c r="D931" s="67"/>
      <c r="E931" s="67"/>
      <c r="F931" s="67"/>
      <c r="G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T931" s="67"/>
    </row>
    <row r="932" spans="1:46" s="66" customFormat="1" ht="13.2" x14ac:dyDescent="0.25">
      <c r="A932" s="67"/>
      <c r="B932" s="74"/>
      <c r="C932" s="67"/>
      <c r="D932" s="67"/>
      <c r="E932" s="67"/>
      <c r="F932" s="67"/>
      <c r="G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T932" s="67"/>
    </row>
    <row r="933" spans="1:46" s="66" customFormat="1" ht="13.2" x14ac:dyDescent="0.25">
      <c r="A933" s="67"/>
      <c r="B933" s="74"/>
      <c r="C933" s="67"/>
      <c r="D933" s="67"/>
      <c r="E933" s="67"/>
      <c r="F933" s="67"/>
      <c r="G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T933" s="67"/>
    </row>
    <row r="934" spans="1:46" s="66" customFormat="1" ht="13.2" x14ac:dyDescent="0.25">
      <c r="A934" s="67"/>
      <c r="B934" s="74"/>
      <c r="C934" s="67"/>
      <c r="D934" s="67"/>
      <c r="E934" s="67"/>
      <c r="F934" s="67"/>
      <c r="G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T934" s="67"/>
    </row>
    <row r="935" spans="1:46" s="66" customFormat="1" ht="13.2" x14ac:dyDescent="0.25">
      <c r="A935" s="67"/>
      <c r="B935" s="74"/>
      <c r="C935" s="67"/>
      <c r="D935" s="67"/>
      <c r="E935" s="67"/>
      <c r="F935" s="67"/>
      <c r="G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T935" s="67"/>
    </row>
    <row r="936" spans="1:46" s="66" customFormat="1" ht="13.2" x14ac:dyDescent="0.25">
      <c r="A936" s="67"/>
      <c r="B936" s="74"/>
      <c r="C936" s="67"/>
      <c r="D936" s="67"/>
      <c r="E936" s="67"/>
      <c r="F936" s="67"/>
      <c r="G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T936" s="67"/>
    </row>
    <row r="937" spans="1:46" s="66" customFormat="1" ht="13.2" x14ac:dyDescent="0.25">
      <c r="A937" s="67"/>
      <c r="B937" s="74"/>
      <c r="C937" s="67"/>
      <c r="D937" s="67"/>
      <c r="E937" s="67"/>
      <c r="F937" s="67"/>
      <c r="G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T937" s="67"/>
    </row>
    <row r="938" spans="1:46" s="66" customFormat="1" ht="13.2" x14ac:dyDescent="0.25">
      <c r="A938" s="67"/>
      <c r="B938" s="74"/>
      <c r="C938" s="67"/>
      <c r="D938" s="67"/>
      <c r="E938" s="67"/>
      <c r="F938" s="67"/>
      <c r="G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T938" s="67"/>
    </row>
    <row r="939" spans="1:46" s="66" customFormat="1" ht="13.2" x14ac:dyDescent="0.25">
      <c r="A939" s="67"/>
      <c r="B939" s="74"/>
      <c r="C939" s="67"/>
      <c r="D939" s="67"/>
      <c r="E939" s="67"/>
      <c r="F939" s="67"/>
      <c r="G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T939" s="67"/>
    </row>
    <row r="940" spans="1:46" s="66" customFormat="1" ht="13.2" x14ac:dyDescent="0.25">
      <c r="A940" s="67"/>
      <c r="B940" s="74"/>
      <c r="C940" s="67"/>
      <c r="D940" s="67"/>
      <c r="E940" s="67"/>
      <c r="F940" s="67"/>
      <c r="G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T940" s="67"/>
    </row>
    <row r="941" spans="1:46" s="66" customFormat="1" ht="13.2" x14ac:dyDescent="0.25">
      <c r="A941" s="67"/>
      <c r="B941" s="74"/>
      <c r="C941" s="67"/>
      <c r="D941" s="67"/>
      <c r="E941" s="67"/>
      <c r="F941" s="67"/>
      <c r="G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T941" s="67"/>
    </row>
    <row r="942" spans="1:46" s="66" customFormat="1" ht="13.2" x14ac:dyDescent="0.25">
      <c r="A942" s="67"/>
      <c r="B942" s="74"/>
      <c r="C942" s="67"/>
      <c r="D942" s="67"/>
      <c r="E942" s="67"/>
      <c r="F942" s="67"/>
      <c r="G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T942" s="67"/>
    </row>
    <row r="943" spans="1:46" s="66" customFormat="1" ht="13.2" x14ac:dyDescent="0.25">
      <c r="A943" s="67"/>
      <c r="B943" s="74"/>
      <c r="C943" s="67"/>
      <c r="D943" s="67"/>
      <c r="E943" s="67"/>
      <c r="F943" s="67"/>
      <c r="G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T943" s="67"/>
    </row>
    <row r="944" spans="1:46" s="66" customFormat="1" ht="13.2" x14ac:dyDescent="0.25">
      <c r="A944" s="67"/>
      <c r="B944" s="74"/>
      <c r="C944" s="67"/>
      <c r="D944" s="67"/>
      <c r="E944" s="67"/>
      <c r="F944" s="67"/>
      <c r="G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T944" s="67"/>
    </row>
    <row r="945" spans="1:46" s="66" customFormat="1" ht="13.2" x14ac:dyDescent="0.25">
      <c r="A945" s="67"/>
      <c r="B945" s="74"/>
      <c r="C945" s="67"/>
      <c r="D945" s="67"/>
      <c r="E945" s="67"/>
      <c r="F945" s="67"/>
      <c r="G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T945" s="67"/>
    </row>
    <row r="946" spans="1:46" s="66" customFormat="1" ht="13.2" x14ac:dyDescent="0.25">
      <c r="A946" s="67"/>
      <c r="B946" s="74"/>
      <c r="C946" s="67"/>
      <c r="D946" s="67"/>
      <c r="E946" s="67"/>
      <c r="F946" s="67"/>
      <c r="G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T946" s="67"/>
    </row>
    <row r="947" spans="1:46" s="66" customFormat="1" ht="13.2" x14ac:dyDescent="0.25">
      <c r="A947" s="67"/>
      <c r="B947" s="74"/>
      <c r="C947" s="67"/>
      <c r="D947" s="67"/>
      <c r="E947" s="67"/>
      <c r="F947" s="67"/>
      <c r="G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T947" s="67"/>
    </row>
    <row r="948" spans="1:46" s="66" customFormat="1" ht="13.2" x14ac:dyDescent="0.25">
      <c r="A948" s="67"/>
      <c r="B948" s="74"/>
      <c r="C948" s="67"/>
      <c r="D948" s="67"/>
      <c r="E948" s="67"/>
      <c r="F948" s="67"/>
      <c r="G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T948" s="67"/>
    </row>
    <row r="949" spans="1:46" s="66" customFormat="1" ht="13.2" x14ac:dyDescent="0.25">
      <c r="A949" s="67"/>
      <c r="B949" s="74"/>
      <c r="C949" s="67"/>
      <c r="D949" s="67"/>
      <c r="E949" s="67"/>
      <c r="F949" s="67"/>
      <c r="G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T949" s="67"/>
    </row>
    <row r="950" spans="1:46" s="66" customFormat="1" ht="13.2" x14ac:dyDescent="0.25">
      <c r="A950" s="67"/>
      <c r="B950" s="74"/>
      <c r="C950" s="67"/>
      <c r="D950" s="67"/>
      <c r="E950" s="67"/>
      <c r="F950" s="67"/>
      <c r="G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T950" s="67"/>
    </row>
    <row r="951" spans="1:46" s="66" customFormat="1" ht="15" customHeight="1" x14ac:dyDescent="0.25">
      <c r="A951" s="67"/>
      <c r="B951" s="67"/>
      <c r="C951" s="67"/>
      <c r="D951" s="67"/>
      <c r="E951" s="67"/>
      <c r="F951" s="67"/>
      <c r="G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T951" s="67"/>
    </row>
    <row r="952" spans="1:46" s="66" customFormat="1" ht="15" customHeight="1" x14ac:dyDescent="0.25">
      <c r="A952" s="67"/>
      <c r="B952" s="67"/>
      <c r="C952" s="67"/>
      <c r="D952" s="67"/>
      <c r="E952" s="67"/>
      <c r="F952" s="67"/>
      <c r="G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T952" s="67"/>
    </row>
  </sheetData>
  <autoFilter ref="A5:AS26" xr:uid="{63CC3BBF-B5BE-41AA-970B-20BF7157863F}">
    <sortState xmlns:xlrd2="http://schemas.microsoft.com/office/spreadsheetml/2017/richdata2" ref="A6:AS26">
      <sortCondition ref="M5:M26"/>
    </sortState>
  </autoFilter>
  <mergeCells count="4">
    <mergeCell ref="AF3:AI3"/>
    <mergeCell ref="AJ3:AM3"/>
    <mergeCell ref="AN3:AQ3"/>
    <mergeCell ref="D4:E4"/>
  </mergeCells>
  <conditionalFormatting sqref="H9:I9 H6:I7">
    <cfRule type="expression" dxfId="14" priority="15">
      <formula>H6&lt;&gt;AR6</formula>
    </cfRule>
  </conditionalFormatting>
  <conditionalFormatting sqref="H12:I12">
    <cfRule type="expression" dxfId="13" priority="14">
      <formula>H12&lt;&gt;AR12</formula>
    </cfRule>
  </conditionalFormatting>
  <conditionalFormatting sqref="H13:I13">
    <cfRule type="expression" dxfId="12" priority="13">
      <formula>H13&lt;&gt;AR13</formula>
    </cfRule>
  </conditionalFormatting>
  <conditionalFormatting sqref="H14:I14">
    <cfRule type="expression" dxfId="11" priority="12">
      <formula>H14&lt;&gt;AR14</formula>
    </cfRule>
  </conditionalFormatting>
  <conditionalFormatting sqref="H16:I16">
    <cfRule type="expression" dxfId="10" priority="11">
      <formula>H16&lt;&gt;AR16</formula>
    </cfRule>
  </conditionalFormatting>
  <conditionalFormatting sqref="H17:I18">
    <cfRule type="expression" dxfId="9" priority="10">
      <formula>H17&lt;&gt;AR17</formula>
    </cfRule>
  </conditionalFormatting>
  <conditionalFormatting sqref="H19:I19">
    <cfRule type="expression" dxfId="8" priority="9">
      <formula>H19&lt;&gt;AR19</formula>
    </cfRule>
  </conditionalFormatting>
  <conditionalFormatting sqref="H21:I21">
    <cfRule type="expression" dxfId="7" priority="8">
      <formula>H21&lt;&gt;AR21</formula>
    </cfRule>
  </conditionalFormatting>
  <conditionalFormatting sqref="H22:I22">
    <cfRule type="expression" dxfId="6" priority="7">
      <formula>H22&lt;&gt;AR22</formula>
    </cfRule>
  </conditionalFormatting>
  <conditionalFormatting sqref="H23:I23">
    <cfRule type="expression" dxfId="5" priority="6">
      <formula>H23&lt;&gt;AR23</formula>
    </cfRule>
  </conditionalFormatting>
  <conditionalFormatting sqref="H24:I24">
    <cfRule type="expression" dxfId="4" priority="5">
      <formula>H24&lt;&gt;AR24</formula>
    </cfRule>
  </conditionalFormatting>
  <conditionalFormatting sqref="H8:I8">
    <cfRule type="expression" dxfId="3" priority="4">
      <formula>H8&lt;&gt;AR8</formula>
    </cfRule>
  </conditionalFormatting>
  <conditionalFormatting sqref="H10:I10">
    <cfRule type="expression" dxfId="2" priority="3">
      <formula>H10&lt;&gt;AR10</formula>
    </cfRule>
  </conditionalFormatting>
  <conditionalFormatting sqref="H15:I15">
    <cfRule type="expression" dxfId="1" priority="2">
      <formula>H15&lt;&gt;AR15</formula>
    </cfRule>
  </conditionalFormatting>
  <conditionalFormatting sqref="H25:I25">
    <cfRule type="expression" dxfId="0" priority="1">
      <formula>H25&lt;&gt;AR25</formula>
    </cfRule>
  </conditionalFormatting>
  <dataValidations count="2">
    <dataValidation type="list" allowBlank="1" showInputMessage="1" prompt="Click and enter a value from range '2016'!AC2:AE2" sqref="E3" xr:uid="{69C99E4E-639E-4040-AC35-888B3FA6532B}">
      <formula1>$AF$2:$AH$2</formula1>
    </dataValidation>
    <dataValidation type="list" allowBlank="1" sqref="AR19:AS19 AR6:AS10 H6:I10 H21:I25 H12:I19 AR12:AS17 AR21:AS25" xr:uid="{BCDAA6B2-5ED1-42E8-8326-D02DC8F91692}">
      <formula1>$AF$1:$AG$1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388CD-8612-4DF0-964E-B07FA208A094}">
  <dimension ref="A1:V50"/>
  <sheetViews>
    <sheetView zoomScaleNormal="100" workbookViewId="0">
      <selection activeCell="Y22" sqref="Y22"/>
    </sheetView>
  </sheetViews>
  <sheetFormatPr baseColWidth="10" defaultColWidth="15.109375" defaultRowHeight="15" customHeight="1" outlineLevelCol="1" x14ac:dyDescent="0.3"/>
  <cols>
    <col min="1" max="1" width="5" style="9" customWidth="1"/>
    <col min="2" max="2" width="20.88671875" style="9" customWidth="1"/>
    <col min="3" max="3" width="19.109375" style="9" customWidth="1"/>
    <col min="4" max="4" width="11" style="9" customWidth="1"/>
    <col min="5" max="5" width="11.109375" style="9" customWidth="1"/>
    <col min="6" max="20" width="5.5546875" style="9" customWidth="1" outlineLevel="1"/>
    <col min="21" max="21" width="7" style="9" customWidth="1" outlineLevel="1"/>
    <col min="22" max="22" width="3.44140625" style="9" customWidth="1"/>
    <col min="23" max="16384" width="15.109375" style="9"/>
  </cols>
  <sheetData>
    <row r="1" spans="1:22" ht="18.75" customHeight="1" x14ac:dyDescent="0.35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5"/>
      <c r="Q1" s="2"/>
      <c r="R1" s="6"/>
      <c r="S1" s="6"/>
      <c r="T1" s="6"/>
      <c r="U1" s="7"/>
      <c r="V1" s="8"/>
    </row>
    <row r="2" spans="1:22" ht="12.75" customHeight="1" x14ac:dyDescent="0.3">
      <c r="A2" s="10" t="s">
        <v>1</v>
      </c>
      <c r="B2" s="11"/>
      <c r="C2" s="11"/>
      <c r="D2" s="11"/>
      <c r="E2" s="12"/>
      <c r="F2" s="12"/>
      <c r="G2" s="13"/>
      <c r="H2" s="14"/>
      <c r="I2" s="14"/>
      <c r="K2" s="14"/>
      <c r="L2" s="14"/>
      <c r="M2" s="15" t="s">
        <v>2</v>
      </c>
      <c r="N2" s="14"/>
      <c r="O2" s="14"/>
      <c r="P2" s="16"/>
      <c r="Q2" s="12"/>
      <c r="R2" s="17"/>
      <c r="S2" s="17"/>
      <c r="T2" s="17"/>
      <c r="U2" s="7"/>
      <c r="V2" s="18"/>
    </row>
    <row r="3" spans="1:22" ht="13.5" customHeight="1" x14ac:dyDescent="0.3">
      <c r="A3" s="19"/>
      <c r="B3" s="19"/>
      <c r="C3" s="19"/>
      <c r="D3" s="19"/>
      <c r="E3" s="19"/>
      <c r="F3" s="19"/>
      <c r="G3" s="20"/>
      <c r="H3" s="19"/>
      <c r="I3" s="19"/>
      <c r="J3" s="19"/>
      <c r="K3" s="19"/>
      <c r="L3" s="19"/>
      <c r="M3" s="19"/>
      <c r="N3" s="19"/>
      <c r="O3" s="19"/>
      <c r="P3" s="19"/>
      <c r="Q3" s="19"/>
      <c r="R3" s="17"/>
      <c r="S3" s="17"/>
      <c r="T3" s="17"/>
      <c r="U3" s="7"/>
      <c r="V3" s="18"/>
    </row>
    <row r="4" spans="1:22" ht="13.5" customHeight="1" x14ac:dyDescent="0.3">
      <c r="A4" s="21" t="s">
        <v>3</v>
      </c>
      <c r="B4" s="21" t="s">
        <v>4</v>
      </c>
      <c r="C4" s="21" t="s">
        <v>5</v>
      </c>
      <c r="D4" s="21" t="s">
        <v>6</v>
      </c>
      <c r="E4" s="21" t="s">
        <v>7</v>
      </c>
      <c r="F4" s="22" t="s">
        <v>8</v>
      </c>
      <c r="G4" s="22" t="s">
        <v>9</v>
      </c>
      <c r="H4" s="23" t="s">
        <v>10</v>
      </c>
      <c r="I4" s="24" t="s">
        <v>11</v>
      </c>
      <c r="J4" s="22" t="s">
        <v>12</v>
      </c>
      <c r="K4" s="22" t="s">
        <v>13</v>
      </c>
      <c r="L4" s="22" t="s">
        <v>14</v>
      </c>
      <c r="M4" s="25"/>
      <c r="N4" s="22" t="s">
        <v>15</v>
      </c>
      <c r="O4" s="22" t="s">
        <v>16</v>
      </c>
      <c r="P4" s="22" t="s">
        <v>17</v>
      </c>
      <c r="Q4" s="26" t="s">
        <v>18</v>
      </c>
      <c r="R4" s="24" t="s">
        <v>19</v>
      </c>
      <c r="S4" s="22" t="s">
        <v>20</v>
      </c>
      <c r="T4" s="24" t="s">
        <v>21</v>
      </c>
      <c r="U4" s="24" t="s">
        <v>22</v>
      </c>
      <c r="V4" s="18"/>
    </row>
    <row r="5" spans="1:22" ht="13.5" customHeight="1" x14ac:dyDescent="0.3">
      <c r="A5" s="21"/>
      <c r="B5" s="27"/>
      <c r="C5" s="27"/>
      <c r="D5" s="27"/>
      <c r="E5" s="27"/>
      <c r="F5" s="22"/>
      <c r="G5" s="22"/>
      <c r="H5" s="22"/>
      <c r="I5" s="23"/>
      <c r="J5" s="24"/>
      <c r="K5" s="22"/>
      <c r="L5" s="22"/>
      <c r="M5" s="25"/>
      <c r="N5" s="22"/>
      <c r="O5" s="22"/>
      <c r="P5" s="22"/>
      <c r="Q5" s="26"/>
      <c r="R5" s="24"/>
      <c r="S5" s="22"/>
      <c r="T5" s="24"/>
      <c r="U5" s="24"/>
      <c r="V5" s="18"/>
    </row>
    <row r="6" spans="1:22" s="17" customFormat="1" ht="13.35" customHeight="1" x14ac:dyDescent="0.25">
      <c r="A6" s="28">
        <v>1</v>
      </c>
      <c r="B6" s="29" t="s">
        <v>23</v>
      </c>
      <c r="C6" s="29" t="s">
        <v>24</v>
      </c>
      <c r="D6" s="30">
        <v>0.75</v>
      </c>
      <c r="E6" s="31" t="s">
        <v>25</v>
      </c>
      <c r="F6" s="32">
        <v>1.5</v>
      </c>
      <c r="G6" s="32">
        <v>1.5</v>
      </c>
      <c r="H6" s="32">
        <f>VLOOKUP($B6, '[1]0106'!$B$6:$N$28, 13, FALSE)</f>
        <v>5.2631578947368418E-2</v>
      </c>
      <c r="I6" s="32">
        <f>VLOOKUP($B6, '[1]0806'!$B$6:$N$28, 13, FALSE)</f>
        <v>8.6956521739130432E-2</v>
      </c>
      <c r="J6" s="32">
        <f>VLOOKUP($B6, '[1]1506'!$B$6:$N$28, 13, FALSE)</f>
        <v>9.5238095238095233E-2</v>
      </c>
      <c r="K6" s="32">
        <f>VLOOKUP($B6, '[1]2206'!$B$6:$N$28, 13, FALSE)</f>
        <v>4.7619047619047616E-2</v>
      </c>
      <c r="L6" s="32"/>
      <c r="M6" s="33"/>
      <c r="N6" s="32"/>
      <c r="O6" s="32"/>
      <c r="P6" s="32"/>
      <c r="Q6" s="32"/>
      <c r="R6" s="32"/>
      <c r="S6" s="32"/>
      <c r="T6" s="32"/>
      <c r="U6" s="34">
        <f t="shared" ref="U6:U50" si="0">SUM(F6:T6)</f>
        <v>3.2824452435436418</v>
      </c>
    </row>
    <row r="7" spans="1:22" s="17" customFormat="1" ht="13.35" customHeight="1" x14ac:dyDescent="0.25">
      <c r="A7" s="28">
        <v>2</v>
      </c>
      <c r="B7" s="29" t="s">
        <v>26</v>
      </c>
      <c r="C7" s="35" t="s">
        <v>27</v>
      </c>
      <c r="D7" s="30">
        <v>0.75</v>
      </c>
      <c r="E7" s="36" t="s">
        <v>25</v>
      </c>
      <c r="F7" s="32">
        <v>1.5</v>
      </c>
      <c r="G7" s="32">
        <v>1.5</v>
      </c>
      <c r="H7" s="32">
        <f>VLOOKUP($B7, '[1]0106'!$B$6:$N$28, 13, FALSE)</f>
        <v>0.15789473684210525</v>
      </c>
      <c r="I7" s="32">
        <f>VLOOKUP($B7, '[1]0806'!$B$6:$N$28, 13, FALSE)</f>
        <v>0.21739130434782608</v>
      </c>
      <c r="J7" s="32">
        <f>VLOOKUP($B7, '[1]1506'!$B$6:$N$28, 13, FALSE)</f>
        <v>4.7619047619047616E-2</v>
      </c>
      <c r="K7" s="32">
        <f>VLOOKUP($B7, '[1]2206'!$B$6:$N$28, 13, FALSE)</f>
        <v>0.2857142857142857</v>
      </c>
      <c r="L7" s="32"/>
      <c r="M7" s="33"/>
      <c r="N7" s="32"/>
      <c r="O7" s="32"/>
      <c r="P7" s="32"/>
      <c r="Q7" s="32"/>
      <c r="R7" s="32"/>
      <c r="S7" s="32"/>
      <c r="T7" s="32"/>
      <c r="U7" s="34">
        <f t="shared" si="0"/>
        <v>3.7086193745232645</v>
      </c>
    </row>
    <row r="8" spans="1:22" s="17" customFormat="1" ht="13.2" x14ac:dyDescent="0.25">
      <c r="A8" s="28">
        <v>3</v>
      </c>
      <c r="B8" s="29" t="s">
        <v>28</v>
      </c>
      <c r="C8" s="35" t="s">
        <v>29</v>
      </c>
      <c r="D8" s="30">
        <v>0.75694444444444453</v>
      </c>
      <c r="E8" s="36" t="s">
        <v>30</v>
      </c>
      <c r="F8" s="32">
        <v>1.5</v>
      </c>
      <c r="G8" s="32">
        <v>1.5</v>
      </c>
      <c r="H8" s="32">
        <f>VLOOKUP($B8, '[1]0106'!$B$6:$N$28, 13, FALSE)</f>
        <v>0.31578947368421051</v>
      </c>
      <c r="I8" s="32">
        <f>VLOOKUP($B8, '[1]0806'!$B$6:$N$28, 13, FALSE)</f>
        <v>4.3478260869565216E-2</v>
      </c>
      <c r="J8" s="32">
        <f>VLOOKUP($B8, '[1]1506'!$B$6:$N$28, 13, FALSE)</f>
        <v>0.33333333333333331</v>
      </c>
      <c r="K8" s="32">
        <f>VLOOKUP($B8, '[1]2206'!$B$6:$N$28, 13, FALSE)</f>
        <v>0.23809523809523808</v>
      </c>
      <c r="L8" s="32"/>
      <c r="M8" s="33"/>
      <c r="N8" s="32"/>
      <c r="O8" s="32"/>
      <c r="P8" s="32"/>
      <c r="Q8" s="32"/>
      <c r="R8" s="32"/>
      <c r="S8" s="32"/>
      <c r="T8" s="32"/>
      <c r="U8" s="34">
        <f t="shared" si="0"/>
        <v>3.9306963059823476</v>
      </c>
    </row>
    <row r="9" spans="1:22" s="17" customFormat="1" ht="13.2" x14ac:dyDescent="0.25">
      <c r="A9" s="28">
        <v>4</v>
      </c>
      <c r="B9" s="29" t="s">
        <v>31</v>
      </c>
      <c r="C9" s="37" t="s">
        <v>32</v>
      </c>
      <c r="D9" s="30">
        <v>0.75694444444444453</v>
      </c>
      <c r="E9" s="38" t="s">
        <v>30</v>
      </c>
      <c r="F9" s="32">
        <v>1.5</v>
      </c>
      <c r="G9" s="32">
        <v>1.5</v>
      </c>
      <c r="H9" s="32">
        <f>VLOOKUP($B9, '[1]0106'!$B$6:$N$28, 13, FALSE)</f>
        <v>0.26315789473684209</v>
      </c>
      <c r="I9" s="32">
        <f>VLOOKUP($B9, '[1]0806'!$B$6:$N$28, 13, FALSE)</f>
        <v>0.30434782608695654</v>
      </c>
      <c r="J9" s="32">
        <f>VLOOKUP($B9, '[1]1506'!$B$6:$N$28, 13, FALSE)</f>
        <v>0.38095238095238093</v>
      </c>
      <c r="K9" s="32">
        <f>VLOOKUP($B9, '[1]2206'!$B$6:$N$28, 13, FALSE)</f>
        <v>9.5238095238095233E-2</v>
      </c>
      <c r="L9" s="32"/>
      <c r="M9" s="33"/>
      <c r="N9" s="32"/>
      <c r="O9" s="32"/>
      <c r="P9" s="32"/>
      <c r="Q9" s="32"/>
      <c r="R9" s="32"/>
      <c r="S9" s="32"/>
      <c r="T9" s="32"/>
      <c r="U9" s="34">
        <f t="shared" si="0"/>
        <v>4.0436961970142749</v>
      </c>
    </row>
    <row r="10" spans="1:22" s="17" customFormat="1" ht="13.2" x14ac:dyDescent="0.25">
      <c r="A10" s="28">
        <v>5</v>
      </c>
      <c r="B10" s="29" t="s">
        <v>33</v>
      </c>
      <c r="C10" s="29" t="s">
        <v>27</v>
      </c>
      <c r="D10" s="30">
        <v>0.75</v>
      </c>
      <c r="E10" s="31" t="s">
        <v>30</v>
      </c>
      <c r="F10" s="32">
        <v>1.5</v>
      </c>
      <c r="G10" s="32">
        <v>1.5</v>
      </c>
      <c r="H10" s="32">
        <f>VLOOKUP($B10, '[1]0106'!$B$6:$N$28, 13, FALSE)</f>
        <v>0.36842105263157893</v>
      </c>
      <c r="I10" s="32">
        <f>VLOOKUP($B10, '[1]0806'!$B$6:$N$28, 13, FALSE)</f>
        <v>0.2608695652173913</v>
      </c>
      <c r="J10" s="32">
        <f>VLOOKUP($B10, '[1]1506'!$B$6:$N$28, 13, FALSE)</f>
        <v>0.14285714285714285</v>
      </c>
      <c r="K10" s="32">
        <f>VLOOKUP($B10, '[1]2206'!$B$6:$N$28, 13, FALSE)</f>
        <v>0.38095238095238093</v>
      </c>
      <c r="L10" s="32"/>
      <c r="M10" s="33"/>
      <c r="N10" s="32"/>
      <c r="O10" s="32"/>
      <c r="P10" s="32"/>
      <c r="Q10" s="32"/>
      <c r="R10" s="32"/>
      <c r="S10" s="32"/>
      <c r="T10" s="32"/>
      <c r="U10" s="34">
        <f t="shared" si="0"/>
        <v>4.1531001416584932</v>
      </c>
    </row>
    <row r="11" spans="1:22" s="17" customFormat="1" ht="13.2" x14ac:dyDescent="0.25">
      <c r="A11" s="28">
        <v>6</v>
      </c>
      <c r="B11" s="29" t="s">
        <v>34</v>
      </c>
      <c r="C11" s="39" t="s">
        <v>35</v>
      </c>
      <c r="D11" s="30">
        <v>0.75694444444444453</v>
      </c>
      <c r="E11" s="36" t="s">
        <v>25</v>
      </c>
      <c r="F11" s="32">
        <v>1.5</v>
      </c>
      <c r="G11" s="32">
        <v>1.5</v>
      </c>
      <c r="H11" s="32">
        <f>VLOOKUP($B11, '[1]0106'!$B$6:$N$28, 13, FALSE)</f>
        <v>0.21052631578947367</v>
      </c>
      <c r="I11" s="32">
        <f>VLOOKUP($B11, '[1]0806'!$B$6:$N$28, 13, FALSE)</f>
        <v>0.39130434782608697</v>
      </c>
      <c r="J11" s="32">
        <f>VLOOKUP($B11, '[1]1506'!$B$6:$N$28, 13, FALSE)</f>
        <v>0.2857142857142857</v>
      </c>
      <c r="K11" s="32">
        <f>VLOOKUP($B11, '[1]2206'!$B$6:$N$28, 13, FALSE)</f>
        <v>0.42857142857142855</v>
      </c>
      <c r="L11" s="32"/>
      <c r="M11" s="33"/>
      <c r="N11" s="32"/>
      <c r="O11" s="32"/>
      <c r="P11" s="32"/>
      <c r="Q11" s="32"/>
      <c r="R11" s="32"/>
      <c r="S11" s="32"/>
      <c r="T11" s="32"/>
      <c r="U11" s="34">
        <f t="shared" si="0"/>
        <v>4.3161163779012748</v>
      </c>
    </row>
    <row r="12" spans="1:22" s="17" customFormat="1" ht="13.2" x14ac:dyDescent="0.25">
      <c r="A12" s="28">
        <v>7</v>
      </c>
      <c r="B12" s="29" t="s">
        <v>36</v>
      </c>
      <c r="C12" s="35" t="s">
        <v>37</v>
      </c>
      <c r="D12" s="30">
        <v>0.75</v>
      </c>
      <c r="E12" s="36" t="s">
        <v>30</v>
      </c>
      <c r="F12" s="32">
        <v>1.5</v>
      </c>
      <c r="G12" s="32">
        <v>1.5</v>
      </c>
      <c r="H12" s="32">
        <f>VLOOKUP($B12, '[1]0106'!$B$6:$N$28, 13, FALSE)</f>
        <v>0.89473684210526316</v>
      </c>
      <c r="I12" s="32">
        <f>VLOOKUP($B12, '[1]0806'!$B$6:$N$28, 13, FALSE)</f>
        <v>0.34782608695652173</v>
      </c>
      <c r="J12" s="32">
        <f>VLOOKUP($B12, '[1]1506'!$B$6:$N$28, 13, FALSE)</f>
        <v>0.19047619047619047</v>
      </c>
      <c r="K12" s="32">
        <f>VLOOKUP($B12, '[1]2206'!$B$6:$N$28, 13, FALSE)</f>
        <v>0.14285714285714285</v>
      </c>
      <c r="L12" s="32"/>
      <c r="M12" s="33"/>
      <c r="N12" s="32"/>
      <c r="O12" s="32"/>
      <c r="P12" s="32"/>
      <c r="Q12" s="32"/>
      <c r="R12" s="32"/>
      <c r="S12" s="32"/>
      <c r="T12" s="32"/>
      <c r="U12" s="34">
        <f t="shared" si="0"/>
        <v>4.5758962623951192</v>
      </c>
    </row>
    <row r="13" spans="1:22" s="17" customFormat="1" ht="13.2" x14ac:dyDescent="0.25">
      <c r="A13" s="28">
        <v>8</v>
      </c>
      <c r="B13" s="29" t="s">
        <v>38</v>
      </c>
      <c r="C13" s="35" t="s">
        <v>39</v>
      </c>
      <c r="D13" s="30">
        <v>0.75694444444444453</v>
      </c>
      <c r="E13" s="36" t="s">
        <v>25</v>
      </c>
      <c r="F13" s="32">
        <v>1.5</v>
      </c>
      <c r="G13" s="32">
        <v>1.5</v>
      </c>
      <c r="H13" s="32">
        <f>VLOOKUP($B13, '[1]0106'!$B$6:$N$28, 13, FALSE)</f>
        <v>0.52631578947368418</v>
      </c>
      <c r="I13" s="32">
        <f>VLOOKUP($B13, '[1]0806'!$B$6:$N$28, 13, FALSE)</f>
        <v>0.56521739130434778</v>
      </c>
      <c r="J13" s="32">
        <f>VLOOKUP($B13, '[1]1506'!$B$6:$N$28, 13, FALSE)</f>
        <v>0.42857142857142855</v>
      </c>
      <c r="K13" s="32">
        <f>VLOOKUP($B13, '[1]2206'!$B$6:$N$28, 13, FALSE)</f>
        <v>0.33333333333333331</v>
      </c>
      <c r="L13" s="32"/>
      <c r="M13" s="33"/>
      <c r="N13" s="32"/>
      <c r="O13" s="32"/>
      <c r="P13" s="32"/>
      <c r="Q13" s="32"/>
      <c r="R13" s="32"/>
      <c r="S13" s="32"/>
      <c r="T13" s="32"/>
      <c r="U13" s="34">
        <f t="shared" si="0"/>
        <v>4.8534379426827936</v>
      </c>
    </row>
    <row r="14" spans="1:22" s="17" customFormat="1" ht="13.2" x14ac:dyDescent="0.25">
      <c r="A14" s="28">
        <v>9</v>
      </c>
      <c r="B14" s="40" t="s">
        <v>40</v>
      </c>
      <c r="C14" s="29" t="s">
        <v>41</v>
      </c>
      <c r="D14" s="30">
        <v>0.75694444444444453</v>
      </c>
      <c r="E14" s="31" t="s">
        <v>25</v>
      </c>
      <c r="F14" s="32">
        <v>1.5</v>
      </c>
      <c r="G14" s="32">
        <v>1.5</v>
      </c>
      <c r="H14" s="32">
        <f>VLOOKUP($B14, '[1]0106'!$B$6:$N$28, 13, FALSE)</f>
        <v>0.78947368421052633</v>
      </c>
      <c r="I14" s="32">
        <f>VLOOKUP($B14, '[1]0806'!$B$6:$N$28, 13, FALSE)</f>
        <v>0.17391304347826086</v>
      </c>
      <c r="J14" s="32">
        <f>VLOOKUP($B14, '[1]1506'!$B$6:$N$28, 13, FALSE)</f>
        <v>0.47619047619047616</v>
      </c>
      <c r="K14" s="32">
        <f>VLOOKUP($B14, '[1]2206'!$B$6:$N$28, 13, FALSE)</f>
        <v>0.8571428571428571</v>
      </c>
      <c r="L14" s="32"/>
      <c r="M14" s="33"/>
      <c r="N14" s="32"/>
      <c r="O14" s="32"/>
      <c r="P14" s="32"/>
      <c r="Q14" s="32"/>
      <c r="R14" s="32"/>
      <c r="S14" s="32"/>
      <c r="T14" s="32"/>
      <c r="U14" s="34">
        <f t="shared" si="0"/>
        <v>5.2967200610221203</v>
      </c>
    </row>
    <row r="15" spans="1:22" s="17" customFormat="1" ht="14.4" customHeight="1" x14ac:dyDescent="0.25">
      <c r="A15" s="28">
        <v>10</v>
      </c>
      <c r="B15" s="29" t="s">
        <v>42</v>
      </c>
      <c r="C15" s="29" t="s">
        <v>43</v>
      </c>
      <c r="D15" s="30">
        <v>0.75</v>
      </c>
      <c r="E15" s="31" t="s">
        <v>25</v>
      </c>
      <c r="F15" s="32">
        <v>1.5</v>
      </c>
      <c r="G15" s="32">
        <v>1.5</v>
      </c>
      <c r="H15" s="32">
        <f>VLOOKUP($B15, '[1]0106'!$B$6:$N$28, 13, FALSE)</f>
        <v>0.68421052631578949</v>
      </c>
      <c r="I15" s="32">
        <f>VLOOKUP($B15, '[1]0806'!$B$6:$N$28, 13, FALSE)</f>
        <v>0.52173913043478259</v>
      </c>
      <c r="J15" s="32">
        <f>VLOOKUP($B15, '[1]1506'!$B$6:$N$28, 13, FALSE)</f>
        <v>0.52380952380952384</v>
      </c>
      <c r="K15" s="32">
        <f>VLOOKUP($B15, '[1]2206'!$B$6:$N$28, 13, FALSE)</f>
        <v>0.76190476190476186</v>
      </c>
      <c r="L15" s="32"/>
      <c r="M15" s="33"/>
      <c r="N15" s="32"/>
      <c r="O15" s="32"/>
      <c r="P15" s="32"/>
      <c r="Q15" s="32"/>
      <c r="R15" s="32"/>
      <c r="S15" s="32"/>
      <c r="T15" s="32"/>
      <c r="U15" s="34">
        <f t="shared" si="0"/>
        <v>5.4916639424648572</v>
      </c>
    </row>
    <row r="16" spans="1:22" s="17" customFormat="1" ht="14.4" customHeight="1" x14ac:dyDescent="0.25">
      <c r="A16" s="28">
        <v>11</v>
      </c>
      <c r="B16" s="41" t="s">
        <v>44</v>
      </c>
      <c r="C16" s="37" t="s">
        <v>45</v>
      </c>
      <c r="D16" s="30">
        <v>0.75694444444444453</v>
      </c>
      <c r="E16" s="38" t="s">
        <v>25</v>
      </c>
      <c r="F16" s="32">
        <v>1.5</v>
      </c>
      <c r="G16" s="32">
        <v>1.5</v>
      </c>
      <c r="H16" s="32">
        <f>VLOOKUP($B16, '[1]0106'!$B$6:$N$28, 13, FALSE)</f>
        <v>0.10526315789473684</v>
      </c>
      <c r="I16" s="32">
        <f>VLOOKUP($B16, '[1]0806'!$B$6:$N$28, 13, FALSE)</f>
        <v>0.47826086956521741</v>
      </c>
      <c r="J16" s="32">
        <v>1.5</v>
      </c>
      <c r="K16" s="32">
        <f>VLOOKUP($B16, '[1]2206'!$B$6:$N$28, 13, FALSE)</f>
        <v>0.47619047619047616</v>
      </c>
      <c r="L16" s="32"/>
      <c r="M16" s="33"/>
      <c r="N16" s="32"/>
      <c r="O16" s="32"/>
      <c r="P16" s="32"/>
      <c r="Q16" s="32"/>
      <c r="R16" s="32"/>
      <c r="S16" s="32"/>
      <c r="T16" s="32"/>
      <c r="U16" s="34">
        <f t="shared" si="0"/>
        <v>5.5597145036504303</v>
      </c>
    </row>
    <row r="17" spans="1:22" s="17" customFormat="1" ht="14.4" customHeight="1" x14ac:dyDescent="0.25">
      <c r="A17" s="28">
        <v>12</v>
      </c>
      <c r="B17" s="35" t="s">
        <v>46</v>
      </c>
      <c r="C17" s="35" t="s">
        <v>47</v>
      </c>
      <c r="D17" s="30">
        <v>0.75694444444444453</v>
      </c>
      <c r="E17" s="36" t="s">
        <v>25</v>
      </c>
      <c r="F17" s="32">
        <v>1.5</v>
      </c>
      <c r="G17" s="32">
        <v>1.5</v>
      </c>
      <c r="H17" s="32">
        <f>VLOOKUP($B17, '[1]0106'!$B$6:$N$28, 13, FALSE)</f>
        <v>0.42105263157894735</v>
      </c>
      <c r="I17" s="32">
        <f>VLOOKUP($B17, '[1]0806'!$B$6:$N$28, 13, FALSE)</f>
        <v>0.43478260869565216</v>
      </c>
      <c r="J17" s="32">
        <v>1.5</v>
      </c>
      <c r="K17" s="32">
        <f>VLOOKUP($B17, '[1]2206'!$B$6:$N$28, 13, FALSE)</f>
        <v>0.66666666666666663</v>
      </c>
      <c r="L17" s="32"/>
      <c r="M17" s="33"/>
      <c r="N17" s="32"/>
      <c r="O17" s="32"/>
      <c r="P17" s="32"/>
      <c r="Q17" s="32"/>
      <c r="R17" s="32"/>
      <c r="S17" s="32"/>
      <c r="T17" s="32"/>
      <c r="U17" s="34">
        <f t="shared" si="0"/>
        <v>6.0225019069412662</v>
      </c>
    </row>
    <row r="18" spans="1:22" s="17" customFormat="1" ht="14.4" customHeight="1" x14ac:dyDescent="0.25">
      <c r="A18" s="28">
        <v>13</v>
      </c>
      <c r="B18" s="29" t="s">
        <v>48</v>
      </c>
      <c r="C18" s="29" t="s">
        <v>27</v>
      </c>
      <c r="D18" s="30">
        <v>0.75</v>
      </c>
      <c r="E18" s="31" t="s">
        <v>49</v>
      </c>
      <c r="F18" s="32">
        <v>1.5</v>
      </c>
      <c r="G18" s="32">
        <v>1.5</v>
      </c>
      <c r="H18" s="32">
        <f>VLOOKUP($B18, '[1]0106'!$B$6:$N$28, 13, FALSE)</f>
        <v>0.47368421052631576</v>
      </c>
      <c r="I18" s="32">
        <f>VLOOKUP($B18, '[1]0806'!$B$6:$N$28, 13, FALSE)</f>
        <v>1.5</v>
      </c>
      <c r="J18" s="32">
        <f>VLOOKUP($B18, '[1]1506'!$B$6:$N$28, 13, FALSE)</f>
        <v>0.66666666666666663</v>
      </c>
      <c r="K18" s="32">
        <f>VLOOKUP($B18, '[1]2206'!$B$6:$N$28, 13, FALSE)</f>
        <v>0.52380952380952384</v>
      </c>
      <c r="L18" s="32"/>
      <c r="M18" s="33"/>
      <c r="N18" s="32"/>
      <c r="O18" s="32"/>
      <c r="P18" s="32"/>
      <c r="Q18" s="32"/>
      <c r="R18" s="32"/>
      <c r="S18" s="32"/>
      <c r="T18" s="32"/>
      <c r="U18" s="34">
        <f t="shared" si="0"/>
        <v>6.1641604010025066</v>
      </c>
    </row>
    <row r="19" spans="1:22" s="17" customFormat="1" ht="14.4" customHeight="1" x14ac:dyDescent="0.25">
      <c r="A19" s="28">
        <v>14</v>
      </c>
      <c r="B19" s="29" t="s">
        <v>50</v>
      </c>
      <c r="C19" s="29" t="s">
        <v>51</v>
      </c>
      <c r="D19" s="30">
        <v>0.75</v>
      </c>
      <c r="E19" s="31" t="s">
        <v>30</v>
      </c>
      <c r="F19" s="32">
        <v>1.5</v>
      </c>
      <c r="G19" s="32">
        <v>1.5</v>
      </c>
      <c r="H19" s="32">
        <v>1.5</v>
      </c>
      <c r="I19" s="32">
        <f>VLOOKUP($B19, '[1]0806'!$B$6:$N$28, 13, FALSE)</f>
        <v>0.13043478260869565</v>
      </c>
      <c r="J19" s="32">
        <v>1.5</v>
      </c>
      <c r="K19" s="32">
        <f>VLOOKUP($B19, '[1]2206'!$B$6:$N$28, 13, FALSE)</f>
        <v>0.19047619047619047</v>
      </c>
      <c r="L19" s="32"/>
      <c r="M19" s="33"/>
      <c r="N19" s="32"/>
      <c r="O19" s="32"/>
      <c r="P19" s="32"/>
      <c r="Q19" s="32"/>
      <c r="R19" s="32"/>
      <c r="S19" s="32"/>
      <c r="T19" s="32"/>
      <c r="U19" s="34">
        <f t="shared" si="0"/>
        <v>6.320910973084886</v>
      </c>
    </row>
    <row r="20" spans="1:22" s="17" customFormat="1" ht="14.4" customHeight="1" x14ac:dyDescent="0.25">
      <c r="A20" s="28">
        <v>15</v>
      </c>
      <c r="B20" s="29" t="s">
        <v>52</v>
      </c>
      <c r="C20" s="41" t="s">
        <v>53</v>
      </c>
      <c r="D20" s="30">
        <v>0.75</v>
      </c>
      <c r="E20" s="42" t="s">
        <v>30</v>
      </c>
      <c r="F20" s="32">
        <v>1.5</v>
      </c>
      <c r="G20" s="32">
        <v>1.5</v>
      </c>
      <c r="H20" s="32">
        <v>1.5</v>
      </c>
      <c r="I20" s="32">
        <f>VLOOKUP($B20, '[1]0806'!$B$6:$N$28, 13, FALSE)</f>
        <v>0.60869565217391308</v>
      </c>
      <c r="J20" s="32">
        <f>VLOOKUP($B20, '[1]1506'!$B$6:$N$28, 13, FALSE)</f>
        <v>0.7142857142857143</v>
      </c>
      <c r="K20" s="32">
        <f>VLOOKUP($B20, '[1]2206'!$B$6:$N$28, 13, FALSE)</f>
        <v>0.5714285714285714</v>
      </c>
      <c r="L20" s="32"/>
      <c r="M20" s="33"/>
      <c r="N20" s="32"/>
      <c r="O20" s="32"/>
      <c r="P20" s="32"/>
      <c r="Q20" s="32"/>
      <c r="R20" s="32"/>
      <c r="S20" s="32"/>
      <c r="T20" s="32"/>
      <c r="U20" s="34">
        <f t="shared" si="0"/>
        <v>6.3944099378881987</v>
      </c>
    </row>
    <row r="21" spans="1:22" s="17" customFormat="1" ht="14.4" customHeight="1" x14ac:dyDescent="0.25">
      <c r="A21" s="28">
        <v>16</v>
      </c>
      <c r="B21" s="29" t="s">
        <v>54</v>
      </c>
      <c r="C21" s="29" t="s">
        <v>55</v>
      </c>
      <c r="D21" s="30">
        <v>0.75</v>
      </c>
      <c r="E21" s="31" t="s">
        <v>25</v>
      </c>
      <c r="F21" s="32">
        <v>1.5</v>
      </c>
      <c r="G21" s="32">
        <v>1.5</v>
      </c>
      <c r="H21" s="32">
        <f>VLOOKUP($B21, '[1]0106'!$B$6:$N$28, 13, FALSE)</f>
        <v>0.73684210526315785</v>
      </c>
      <c r="I21" s="32">
        <f>VLOOKUP($B21, '[1]0806'!$B$6:$N$28, 13, FALSE)</f>
        <v>0.91304347826086951</v>
      </c>
      <c r="J21" s="32">
        <f>VLOOKUP($B21, '[1]1506'!$B$6:$N$28, 13, FALSE)</f>
        <v>0.8571428571428571</v>
      </c>
      <c r="K21" s="32">
        <f>VLOOKUP($B21, '[1]2206'!$B$6:$N$28, 13, FALSE)</f>
        <v>0.95238095238095233</v>
      </c>
      <c r="L21" s="32"/>
      <c r="M21" s="33"/>
      <c r="N21" s="32"/>
      <c r="O21" s="32"/>
      <c r="P21" s="32"/>
      <c r="Q21" s="32"/>
      <c r="R21" s="32"/>
      <c r="S21" s="32"/>
      <c r="T21" s="32"/>
      <c r="U21" s="34">
        <f t="shared" si="0"/>
        <v>6.4594093930478369</v>
      </c>
    </row>
    <row r="22" spans="1:22" s="17" customFormat="1" ht="14.4" customHeight="1" x14ac:dyDescent="0.25">
      <c r="A22" s="28">
        <v>17</v>
      </c>
      <c r="B22" s="43" t="s">
        <v>56</v>
      </c>
      <c r="C22" s="43" t="s">
        <v>57</v>
      </c>
      <c r="D22" s="30">
        <v>0.75694444444444453</v>
      </c>
      <c r="E22" s="44" t="s">
        <v>30</v>
      </c>
      <c r="F22" s="32">
        <v>1.5</v>
      </c>
      <c r="G22" s="32">
        <v>1.5</v>
      </c>
      <c r="H22" s="32">
        <f>VLOOKUP($B22, '[1]0106'!$B$6:$N$28, 13, FALSE)</f>
        <v>0.57894736842105265</v>
      </c>
      <c r="I22" s="32">
        <v>1.5</v>
      </c>
      <c r="J22" s="32">
        <f>VLOOKUP($B22, '[1]1506'!$B$6:$N$28, 13, FALSE)</f>
        <v>0.76190476190476186</v>
      </c>
      <c r="K22" s="32">
        <f>VLOOKUP($B22, '[1]2206'!$B$6:$N$28, 13, FALSE)</f>
        <v>0.61904761904761907</v>
      </c>
      <c r="L22" s="32"/>
      <c r="M22" s="33"/>
      <c r="N22" s="32"/>
      <c r="O22" s="32"/>
      <c r="P22" s="32"/>
      <c r="Q22" s="32"/>
      <c r="R22" s="32"/>
      <c r="S22" s="32"/>
      <c r="T22" s="32"/>
      <c r="U22" s="34">
        <f t="shared" si="0"/>
        <v>6.4598997493734345</v>
      </c>
    </row>
    <row r="23" spans="1:22" s="17" customFormat="1" ht="14.4" customHeight="1" x14ac:dyDescent="0.25">
      <c r="A23" s="28">
        <v>18</v>
      </c>
      <c r="B23" s="43" t="s">
        <v>58</v>
      </c>
      <c r="C23" s="45" t="s">
        <v>59</v>
      </c>
      <c r="D23" s="30">
        <v>0.75</v>
      </c>
      <c r="E23" s="46" t="s">
        <v>30</v>
      </c>
      <c r="F23" s="32">
        <v>1.5</v>
      </c>
      <c r="G23" s="32">
        <v>1.5</v>
      </c>
      <c r="H23" s="32">
        <f>VLOOKUP($B23, '[1]0106'!$B$6:$N$28, 13, FALSE)</f>
        <v>0.63157894736842102</v>
      </c>
      <c r="I23" s="32">
        <f>VLOOKUP($B23, '[1]0806'!$B$6:$N$28, 13, FALSE)</f>
        <v>0.69565217391304346</v>
      </c>
      <c r="J23" s="32">
        <v>1.5</v>
      </c>
      <c r="K23" s="32">
        <f>VLOOKUP($B23, '[1]2206'!$B$6:$N$28, 13, FALSE)</f>
        <v>0.90476190476190477</v>
      </c>
      <c r="L23" s="32"/>
      <c r="M23" s="33"/>
      <c r="N23" s="32"/>
      <c r="O23" s="32"/>
      <c r="P23" s="32"/>
      <c r="Q23" s="32"/>
      <c r="R23" s="32"/>
      <c r="S23" s="32"/>
      <c r="T23" s="32"/>
      <c r="U23" s="34">
        <f t="shared" si="0"/>
        <v>6.7319930260433694</v>
      </c>
    </row>
    <row r="24" spans="1:22" s="17" customFormat="1" ht="14.4" customHeight="1" x14ac:dyDescent="0.25">
      <c r="A24" s="28">
        <v>19</v>
      </c>
      <c r="B24" s="35" t="s">
        <v>60</v>
      </c>
      <c r="C24" s="35" t="s">
        <v>61</v>
      </c>
      <c r="D24" s="30">
        <v>0.75694444444444453</v>
      </c>
      <c r="E24" s="36" t="s">
        <v>25</v>
      </c>
      <c r="F24" s="32">
        <v>1.5</v>
      </c>
      <c r="G24" s="32">
        <v>1.5</v>
      </c>
      <c r="H24" s="32">
        <v>1.5</v>
      </c>
      <c r="I24" s="32">
        <f>VLOOKUP($B24, '[1]0806'!$B$6:$N$28, 13, FALSE)</f>
        <v>0.73913043478260865</v>
      </c>
      <c r="J24" s="32">
        <f>VLOOKUP($B24, '[1]1506'!$B$6:$N$28, 13, FALSE)</f>
        <v>0.5714285714285714</v>
      </c>
      <c r="K24" s="32">
        <v>1.5</v>
      </c>
      <c r="L24" s="32"/>
      <c r="M24" s="33"/>
      <c r="N24" s="32"/>
      <c r="O24" s="32"/>
      <c r="P24" s="32"/>
      <c r="Q24" s="32"/>
      <c r="R24" s="32"/>
      <c r="S24" s="32"/>
      <c r="T24" s="32"/>
      <c r="U24" s="34">
        <f t="shared" si="0"/>
        <v>7.3105590062111796</v>
      </c>
    </row>
    <row r="25" spans="1:22" s="17" customFormat="1" ht="14.4" customHeight="1" x14ac:dyDescent="0.25">
      <c r="A25" s="28">
        <v>20</v>
      </c>
      <c r="B25" s="35" t="s">
        <v>62</v>
      </c>
      <c r="C25" s="47" t="s">
        <v>63</v>
      </c>
      <c r="D25" s="30">
        <v>0.75</v>
      </c>
      <c r="E25" s="48" t="s">
        <v>25</v>
      </c>
      <c r="F25" s="32">
        <v>1.5</v>
      </c>
      <c r="G25" s="32">
        <v>1.5</v>
      </c>
      <c r="H25" s="32">
        <f>VLOOKUP($B25, '[1]0106'!$B$6:$N$28, 13, FALSE)</f>
        <v>1</v>
      </c>
      <c r="I25" s="32">
        <f>VLOOKUP($B25, '[1]0806'!$B$6:$N$28, 13, FALSE)</f>
        <v>0.82608695652173914</v>
      </c>
      <c r="J25" s="32">
        <f>VLOOKUP($B25, '[1]1506'!$B$6:$N$28, 13, FALSE)</f>
        <v>1</v>
      </c>
      <c r="K25" s="32">
        <f>VLOOKUP($B25, '[1]2206'!$B$6:$N$28, 13, FALSE)</f>
        <v>1.5</v>
      </c>
      <c r="L25" s="32"/>
      <c r="M25" s="33"/>
      <c r="N25" s="32"/>
      <c r="O25" s="32"/>
      <c r="P25" s="32"/>
      <c r="Q25" s="32"/>
      <c r="R25" s="32"/>
      <c r="S25" s="32"/>
      <c r="T25" s="32"/>
      <c r="U25" s="34">
        <f t="shared" si="0"/>
        <v>7.3260869565217392</v>
      </c>
    </row>
    <row r="26" spans="1:22" s="17" customFormat="1" ht="14.4" customHeight="1" x14ac:dyDescent="0.25">
      <c r="A26" s="28">
        <v>21</v>
      </c>
      <c r="B26" s="35" t="s">
        <v>64</v>
      </c>
      <c r="C26" s="49" t="s">
        <v>65</v>
      </c>
      <c r="D26" s="30">
        <v>0.75</v>
      </c>
      <c r="E26" s="48" t="s">
        <v>25</v>
      </c>
      <c r="F26" s="32">
        <v>1.5</v>
      </c>
      <c r="G26" s="32">
        <v>1.5</v>
      </c>
      <c r="H26" s="32">
        <v>1.5</v>
      </c>
      <c r="I26" s="32">
        <f>VLOOKUP($B26, '[1]0806'!$B$6:$N$28, 13, FALSE)</f>
        <v>0.78260869565217395</v>
      </c>
      <c r="J26" s="32">
        <f>VLOOKUP($B26, '[1]1506'!$B$6:$N$28, 13, FALSE)</f>
        <v>0.61904761904761907</v>
      </c>
      <c r="K26" s="32">
        <v>1.5</v>
      </c>
      <c r="L26" s="32"/>
      <c r="M26" s="33"/>
      <c r="N26" s="32"/>
      <c r="O26" s="32"/>
      <c r="P26" s="32"/>
      <c r="Q26" s="32"/>
      <c r="R26" s="32"/>
      <c r="S26" s="32"/>
      <c r="T26" s="32"/>
      <c r="U26" s="34">
        <f t="shared" si="0"/>
        <v>7.4016563146997925</v>
      </c>
    </row>
    <row r="27" spans="1:22" s="17" customFormat="1" ht="14.4" customHeight="1" x14ac:dyDescent="0.3">
      <c r="A27" s="28">
        <v>22</v>
      </c>
      <c r="B27" s="39" t="s">
        <v>66</v>
      </c>
      <c r="C27" s="50" t="s">
        <v>67</v>
      </c>
      <c r="D27" s="30">
        <v>0.75</v>
      </c>
      <c r="E27" s="51" t="s">
        <v>25</v>
      </c>
      <c r="F27" s="32">
        <v>1.5</v>
      </c>
      <c r="G27" s="32">
        <v>1.5</v>
      </c>
      <c r="H27" s="32">
        <v>1.5</v>
      </c>
      <c r="I27" s="32">
        <v>1.5</v>
      </c>
      <c r="J27" s="32">
        <f>VLOOKUP($B27, '[1]1506'!$B$6:$N$28, 13, FALSE)</f>
        <v>0.95238095238095233</v>
      </c>
      <c r="K27" s="32">
        <f>VLOOKUP($B27, '[1]2206'!$B$6:$N$28, 13, FALSE)</f>
        <v>0.7142857142857143</v>
      </c>
      <c r="L27" s="32"/>
      <c r="M27" s="33"/>
      <c r="N27" s="32"/>
      <c r="O27" s="32"/>
      <c r="P27" s="32"/>
      <c r="Q27" s="32"/>
      <c r="R27" s="32"/>
      <c r="S27" s="32"/>
      <c r="T27" s="32"/>
      <c r="U27" s="34">
        <f t="shared" si="0"/>
        <v>7.666666666666667</v>
      </c>
      <c r="V27" s="9"/>
    </row>
    <row r="28" spans="1:22" ht="14.4" customHeight="1" x14ac:dyDescent="0.3">
      <c r="A28" s="28">
        <v>23</v>
      </c>
      <c r="B28" s="35" t="s">
        <v>68</v>
      </c>
      <c r="C28" s="39" t="s">
        <v>69</v>
      </c>
      <c r="D28" s="30">
        <v>0.75</v>
      </c>
      <c r="E28" s="52" t="s">
        <v>25</v>
      </c>
      <c r="F28" s="32">
        <v>1.5</v>
      </c>
      <c r="G28" s="32">
        <v>1.5</v>
      </c>
      <c r="H28" s="32">
        <v>1.5</v>
      </c>
      <c r="I28" s="32">
        <v>1.5</v>
      </c>
      <c r="J28" s="32">
        <f>VLOOKUP($B28, '[1]1506'!$B$6:$N$28, 13, FALSE)</f>
        <v>0.23809523809523808</v>
      </c>
      <c r="K28" s="32">
        <v>1.5</v>
      </c>
      <c r="L28" s="32"/>
      <c r="M28" s="33"/>
      <c r="N28" s="32"/>
      <c r="O28" s="32"/>
      <c r="P28" s="32"/>
      <c r="Q28" s="32"/>
      <c r="R28" s="32"/>
      <c r="S28" s="32"/>
      <c r="T28" s="32"/>
      <c r="U28" s="34">
        <f t="shared" si="0"/>
        <v>7.7380952380952381</v>
      </c>
      <c r="V28" s="17"/>
    </row>
    <row r="29" spans="1:22" ht="14.4" customHeight="1" x14ac:dyDescent="0.3">
      <c r="A29" s="28">
        <v>24</v>
      </c>
      <c r="B29" s="35" t="s">
        <v>70</v>
      </c>
      <c r="C29" s="39" t="s">
        <v>71</v>
      </c>
      <c r="D29" s="30">
        <v>0.75694444444444453</v>
      </c>
      <c r="E29" s="52" t="s">
        <v>30</v>
      </c>
      <c r="F29" s="32">
        <v>1.5</v>
      </c>
      <c r="G29" s="32">
        <v>1.5</v>
      </c>
      <c r="H29" s="32">
        <f>VLOOKUP($B29, '[1]0106'!$B$6:$N$28, 13, FALSE)</f>
        <v>0.84210526315789469</v>
      </c>
      <c r="I29" s="32">
        <v>1.5</v>
      </c>
      <c r="J29" s="32">
        <f>VLOOKUP($B29, '[1]1506'!$B$6:$N$28, 13, FALSE)</f>
        <v>0.90476190476190477</v>
      </c>
      <c r="K29" s="32">
        <v>1.5</v>
      </c>
      <c r="L29" s="32"/>
      <c r="M29" s="33"/>
      <c r="N29" s="32"/>
      <c r="O29" s="32"/>
      <c r="P29" s="32"/>
      <c r="Q29" s="32"/>
      <c r="R29" s="32"/>
      <c r="S29" s="32"/>
      <c r="T29" s="32"/>
      <c r="U29" s="34">
        <f t="shared" si="0"/>
        <v>7.7468671679197998</v>
      </c>
      <c r="V29" s="17"/>
    </row>
    <row r="30" spans="1:22" ht="14.4" customHeight="1" x14ac:dyDescent="0.3">
      <c r="A30" s="28">
        <v>25</v>
      </c>
      <c r="B30" s="39" t="s">
        <v>72</v>
      </c>
      <c r="C30" s="37" t="s">
        <v>73</v>
      </c>
      <c r="D30" s="30">
        <v>0.75694444444444453</v>
      </c>
      <c r="E30" s="51" t="s">
        <v>49</v>
      </c>
      <c r="F30" s="32">
        <v>1.5</v>
      </c>
      <c r="G30" s="32">
        <v>1.5</v>
      </c>
      <c r="H30" s="32">
        <f>VLOOKUP($B30, '[1]0106'!$B$6:$N$28, 13, FALSE)</f>
        <v>0.94736842105263153</v>
      </c>
      <c r="I30" s="32">
        <f>VLOOKUP($B30, '[1]0806'!$B$6:$N$28, 13, FALSE)</f>
        <v>1</v>
      </c>
      <c r="J30" s="32">
        <v>1.5</v>
      </c>
      <c r="K30" s="32">
        <v>1.5</v>
      </c>
      <c r="L30" s="32"/>
      <c r="M30" s="33"/>
      <c r="N30" s="32"/>
      <c r="O30" s="32"/>
      <c r="P30" s="32"/>
      <c r="Q30" s="32"/>
      <c r="R30" s="32"/>
      <c r="S30" s="32"/>
      <c r="T30" s="32"/>
      <c r="U30" s="34">
        <f t="shared" si="0"/>
        <v>7.9473684210526319</v>
      </c>
    </row>
    <row r="31" spans="1:22" ht="14.4" customHeight="1" x14ac:dyDescent="0.3">
      <c r="A31" s="28">
        <v>26</v>
      </c>
      <c r="B31" s="35" t="s">
        <v>74</v>
      </c>
      <c r="C31" s="39" t="s">
        <v>75</v>
      </c>
      <c r="D31" s="30">
        <v>0.75</v>
      </c>
      <c r="E31" s="52" t="s">
        <v>30</v>
      </c>
      <c r="F31" s="32">
        <v>1.5</v>
      </c>
      <c r="G31" s="32">
        <v>1.5</v>
      </c>
      <c r="H31" s="32">
        <v>1.5</v>
      </c>
      <c r="I31" s="32">
        <f>VLOOKUP($B31, '[1]0806'!$B$6:$N$28, 13, FALSE)</f>
        <v>0.65217391304347827</v>
      </c>
      <c r="J31" s="32">
        <v>1.5</v>
      </c>
      <c r="K31" s="32">
        <v>1.5</v>
      </c>
      <c r="L31" s="32"/>
      <c r="M31" s="33"/>
      <c r="N31" s="32"/>
      <c r="O31" s="32"/>
      <c r="P31" s="32"/>
      <c r="Q31" s="32"/>
      <c r="R31" s="32"/>
      <c r="S31" s="32"/>
      <c r="T31" s="32"/>
      <c r="U31" s="34">
        <f t="shared" si="0"/>
        <v>8.1521739130434785</v>
      </c>
      <c r="V31" s="17"/>
    </row>
    <row r="32" spans="1:22" ht="14.4" customHeight="1" x14ac:dyDescent="0.3">
      <c r="A32" s="28">
        <v>27</v>
      </c>
      <c r="B32" s="35" t="s">
        <v>76</v>
      </c>
      <c r="C32" s="37" t="s">
        <v>77</v>
      </c>
      <c r="D32" s="30">
        <v>0.75694444444444453</v>
      </c>
      <c r="E32" s="28" t="s">
        <v>25</v>
      </c>
      <c r="F32" s="32">
        <v>1.5</v>
      </c>
      <c r="G32" s="32">
        <v>1.5</v>
      </c>
      <c r="H32" s="32">
        <v>1.5</v>
      </c>
      <c r="I32" s="32">
        <v>1.5</v>
      </c>
      <c r="J32" s="32">
        <v>1.5</v>
      </c>
      <c r="K32" s="32">
        <f>VLOOKUP($B32, '[1]2206'!$B$6:$N$28, 13, FALSE)</f>
        <v>0.80952380952380953</v>
      </c>
      <c r="L32" s="32"/>
      <c r="M32" s="33"/>
      <c r="N32" s="32"/>
      <c r="O32" s="32"/>
      <c r="P32" s="32"/>
      <c r="Q32" s="32"/>
      <c r="R32" s="32"/>
      <c r="S32" s="32"/>
      <c r="T32" s="32"/>
      <c r="U32" s="34">
        <f t="shared" si="0"/>
        <v>8.3095238095238102</v>
      </c>
      <c r="V32" s="17"/>
    </row>
    <row r="33" spans="1:22" ht="14.4" customHeight="1" x14ac:dyDescent="0.3">
      <c r="A33" s="28">
        <v>28</v>
      </c>
      <c r="B33" s="35" t="s">
        <v>78</v>
      </c>
      <c r="C33" s="29" t="s">
        <v>37</v>
      </c>
      <c r="D33" s="30">
        <v>0.75</v>
      </c>
      <c r="E33" s="28" t="s">
        <v>25</v>
      </c>
      <c r="F33" s="32">
        <v>1.5</v>
      </c>
      <c r="G33" s="32">
        <v>1.5</v>
      </c>
      <c r="H33" s="32">
        <v>1.5</v>
      </c>
      <c r="I33" s="32">
        <v>1.5</v>
      </c>
      <c r="J33" s="32">
        <f>VLOOKUP($B33, '[1]1506'!$B$6:$N$28, 13, FALSE)</f>
        <v>0.80952380952380953</v>
      </c>
      <c r="K33" s="32">
        <v>1.5</v>
      </c>
      <c r="L33" s="32"/>
      <c r="M33" s="33"/>
      <c r="N33" s="32"/>
      <c r="O33" s="32"/>
      <c r="P33" s="32"/>
      <c r="Q33" s="32"/>
      <c r="R33" s="32"/>
      <c r="S33" s="32"/>
      <c r="T33" s="32"/>
      <c r="U33" s="34">
        <f t="shared" si="0"/>
        <v>8.3095238095238102</v>
      </c>
      <c r="V33" s="17"/>
    </row>
    <row r="34" spans="1:22" ht="14.4" customHeight="1" x14ac:dyDescent="0.3">
      <c r="A34" s="28">
        <v>29</v>
      </c>
      <c r="B34" s="35" t="s">
        <v>79</v>
      </c>
      <c r="C34" s="35" t="s">
        <v>59</v>
      </c>
      <c r="D34" s="30">
        <v>0.75</v>
      </c>
      <c r="E34" s="36" t="s">
        <v>25</v>
      </c>
      <c r="F34" s="32">
        <v>1.5</v>
      </c>
      <c r="G34" s="32">
        <v>1.5</v>
      </c>
      <c r="H34" s="32">
        <v>1.5</v>
      </c>
      <c r="I34" s="32">
        <f>VLOOKUP($B34, '[1]0806'!$B$6:$N$28, 13, FALSE)</f>
        <v>0.86956521739130432</v>
      </c>
      <c r="J34" s="32">
        <v>1.5</v>
      </c>
      <c r="K34" s="32">
        <v>1.5</v>
      </c>
      <c r="L34" s="32"/>
      <c r="M34" s="33"/>
      <c r="N34" s="32"/>
      <c r="O34" s="32"/>
      <c r="P34" s="32"/>
      <c r="Q34" s="32"/>
      <c r="R34" s="32"/>
      <c r="S34" s="32"/>
      <c r="T34" s="32"/>
      <c r="U34" s="34">
        <f t="shared" si="0"/>
        <v>8.3695652173913047</v>
      </c>
      <c r="V34" s="17"/>
    </row>
    <row r="35" spans="1:22" ht="14.4" customHeight="1" x14ac:dyDescent="0.3">
      <c r="A35" s="28">
        <v>30</v>
      </c>
      <c r="B35" s="35" t="s">
        <v>80</v>
      </c>
      <c r="C35" s="53" t="s">
        <v>51</v>
      </c>
      <c r="D35" s="30">
        <v>0.75</v>
      </c>
      <c r="E35" s="54" t="s">
        <v>81</v>
      </c>
      <c r="F35" s="32">
        <v>1.5</v>
      </c>
      <c r="G35" s="32">
        <v>1.5</v>
      </c>
      <c r="H35" s="32">
        <v>1.5</v>
      </c>
      <c r="I35" s="32">
        <v>1.5</v>
      </c>
      <c r="J35" s="32">
        <v>1.5</v>
      </c>
      <c r="K35" s="32">
        <v>1.5</v>
      </c>
      <c r="L35" s="32"/>
      <c r="M35" s="33"/>
      <c r="N35" s="32"/>
      <c r="O35" s="32"/>
      <c r="P35" s="32"/>
      <c r="Q35" s="32"/>
      <c r="R35" s="32"/>
      <c r="S35" s="32"/>
      <c r="T35" s="32"/>
      <c r="U35" s="34">
        <f t="shared" si="0"/>
        <v>9</v>
      </c>
      <c r="V35" s="17"/>
    </row>
    <row r="36" spans="1:22" ht="14.4" customHeight="1" x14ac:dyDescent="0.3">
      <c r="A36" s="28">
        <v>31</v>
      </c>
      <c r="B36" s="35" t="s">
        <v>82</v>
      </c>
      <c r="C36" s="35" t="s">
        <v>83</v>
      </c>
      <c r="D36" s="30">
        <v>0.75694444444444453</v>
      </c>
      <c r="E36" s="36" t="s">
        <v>25</v>
      </c>
      <c r="F36" s="32">
        <v>1.5</v>
      </c>
      <c r="G36" s="32">
        <v>1.5</v>
      </c>
      <c r="H36" s="32">
        <v>1.5</v>
      </c>
      <c r="I36" s="32">
        <v>1.5</v>
      </c>
      <c r="J36" s="32">
        <v>1.5</v>
      </c>
      <c r="K36" s="32">
        <v>1.5</v>
      </c>
      <c r="L36" s="32"/>
      <c r="M36" s="33"/>
      <c r="N36" s="32"/>
      <c r="O36" s="32"/>
      <c r="P36" s="32"/>
      <c r="Q36" s="32"/>
      <c r="R36" s="32"/>
      <c r="S36" s="32"/>
      <c r="T36" s="32"/>
      <c r="U36" s="34">
        <f t="shared" si="0"/>
        <v>9</v>
      </c>
      <c r="V36" s="17"/>
    </row>
    <row r="37" spans="1:22" ht="14.4" customHeight="1" x14ac:dyDescent="0.3">
      <c r="A37" s="28">
        <v>32</v>
      </c>
      <c r="B37" s="35" t="s">
        <v>84</v>
      </c>
      <c r="C37" s="35" t="s">
        <v>85</v>
      </c>
      <c r="D37" s="30">
        <v>0.75</v>
      </c>
      <c r="E37" s="36" t="s">
        <v>86</v>
      </c>
      <c r="F37" s="32">
        <v>1.5</v>
      </c>
      <c r="G37" s="32">
        <v>1.5</v>
      </c>
      <c r="H37" s="32">
        <v>1.5</v>
      </c>
      <c r="I37" s="32">
        <v>1.5</v>
      </c>
      <c r="J37" s="32">
        <v>1.5</v>
      </c>
      <c r="K37" s="32">
        <v>1.5</v>
      </c>
      <c r="L37" s="32"/>
      <c r="M37" s="33"/>
      <c r="N37" s="32"/>
      <c r="O37" s="32"/>
      <c r="P37" s="32"/>
      <c r="Q37" s="32"/>
      <c r="R37" s="32"/>
      <c r="S37" s="32"/>
      <c r="T37" s="32"/>
      <c r="U37" s="34">
        <f t="shared" si="0"/>
        <v>9</v>
      </c>
      <c r="V37" s="17"/>
    </row>
    <row r="38" spans="1:22" ht="14.4" customHeight="1" x14ac:dyDescent="0.3">
      <c r="A38" s="28">
        <v>33</v>
      </c>
      <c r="B38" s="35" t="s">
        <v>87</v>
      </c>
      <c r="C38" s="35" t="s">
        <v>88</v>
      </c>
      <c r="D38" s="30">
        <v>0.75</v>
      </c>
      <c r="E38" s="36" t="s">
        <v>86</v>
      </c>
      <c r="F38" s="32">
        <v>1.5</v>
      </c>
      <c r="G38" s="32">
        <v>1.5</v>
      </c>
      <c r="H38" s="32">
        <v>1.5</v>
      </c>
      <c r="I38" s="32">
        <v>1.5</v>
      </c>
      <c r="J38" s="32">
        <v>1.5</v>
      </c>
      <c r="K38" s="32">
        <v>1.5</v>
      </c>
      <c r="L38" s="32"/>
      <c r="M38" s="33"/>
      <c r="N38" s="32"/>
      <c r="O38" s="32"/>
      <c r="P38" s="32"/>
      <c r="Q38" s="32"/>
      <c r="R38" s="32"/>
      <c r="S38" s="32"/>
      <c r="T38" s="32"/>
      <c r="U38" s="34">
        <f t="shared" si="0"/>
        <v>9</v>
      </c>
    </row>
    <row r="39" spans="1:22" ht="14.4" customHeight="1" x14ac:dyDescent="0.3">
      <c r="A39" s="28">
        <v>34</v>
      </c>
      <c r="B39" s="29" t="s">
        <v>89</v>
      </c>
      <c r="C39" s="29" t="s">
        <v>90</v>
      </c>
      <c r="D39" s="30">
        <v>0.75694444444444453</v>
      </c>
      <c r="E39" s="31" t="s">
        <v>30</v>
      </c>
      <c r="F39" s="32">
        <v>1.5</v>
      </c>
      <c r="G39" s="32">
        <v>1.5</v>
      </c>
      <c r="H39" s="32">
        <v>1.5</v>
      </c>
      <c r="I39" s="32">
        <v>1.5</v>
      </c>
      <c r="J39" s="32">
        <v>1.5</v>
      </c>
      <c r="K39" s="32">
        <v>1.5</v>
      </c>
      <c r="L39" s="32"/>
      <c r="M39" s="33"/>
      <c r="N39" s="32"/>
      <c r="O39" s="32"/>
      <c r="P39" s="32"/>
      <c r="Q39" s="32"/>
      <c r="R39" s="32"/>
      <c r="S39" s="32"/>
      <c r="T39" s="32"/>
      <c r="U39" s="34">
        <f t="shared" si="0"/>
        <v>9</v>
      </c>
      <c r="V39" s="17"/>
    </row>
    <row r="40" spans="1:22" ht="14.4" customHeight="1" x14ac:dyDescent="0.3">
      <c r="A40" s="28">
        <v>35</v>
      </c>
      <c r="B40" s="35" t="s">
        <v>91</v>
      </c>
      <c r="C40" s="35" t="s">
        <v>27</v>
      </c>
      <c r="D40" s="30">
        <v>0.75</v>
      </c>
      <c r="E40" s="36" t="s">
        <v>25</v>
      </c>
      <c r="F40" s="32">
        <v>1.5</v>
      </c>
      <c r="G40" s="32">
        <v>1.5</v>
      </c>
      <c r="H40" s="32">
        <v>1.5</v>
      </c>
      <c r="I40" s="32">
        <v>1.5</v>
      </c>
      <c r="J40" s="32">
        <v>1.5</v>
      </c>
      <c r="K40" s="32">
        <v>1.5</v>
      </c>
      <c r="L40" s="32"/>
      <c r="M40" s="33"/>
      <c r="N40" s="32"/>
      <c r="O40" s="32"/>
      <c r="P40" s="32"/>
      <c r="Q40" s="32"/>
      <c r="R40" s="32"/>
      <c r="S40" s="32"/>
      <c r="T40" s="32"/>
      <c r="U40" s="34">
        <f t="shared" si="0"/>
        <v>9</v>
      </c>
      <c r="V40" s="18"/>
    </row>
    <row r="41" spans="1:22" ht="14.4" customHeight="1" x14ac:dyDescent="0.3">
      <c r="A41" s="28">
        <v>36</v>
      </c>
      <c r="B41" s="37" t="s">
        <v>92</v>
      </c>
      <c r="C41" s="35" t="s">
        <v>93</v>
      </c>
      <c r="D41" s="30">
        <v>0.75</v>
      </c>
      <c r="E41" s="28" t="s">
        <v>30</v>
      </c>
      <c r="F41" s="32">
        <v>1.5</v>
      </c>
      <c r="G41" s="32">
        <v>1.5</v>
      </c>
      <c r="H41" s="32">
        <v>1.5</v>
      </c>
      <c r="I41" s="32">
        <v>1.5</v>
      </c>
      <c r="J41" s="32">
        <v>1.5</v>
      </c>
      <c r="K41" s="32">
        <v>1.5</v>
      </c>
      <c r="L41" s="32"/>
      <c r="M41" s="33"/>
      <c r="N41" s="32"/>
      <c r="O41" s="32"/>
      <c r="P41" s="32"/>
      <c r="Q41" s="32"/>
      <c r="R41" s="32"/>
      <c r="S41" s="32"/>
      <c r="T41" s="32"/>
      <c r="U41" s="34">
        <f t="shared" si="0"/>
        <v>9</v>
      </c>
      <c r="V41" s="17"/>
    </row>
    <row r="42" spans="1:22" ht="14.4" customHeight="1" x14ac:dyDescent="0.3">
      <c r="A42" s="28">
        <v>37</v>
      </c>
      <c r="B42" s="35" t="s">
        <v>94</v>
      </c>
      <c r="C42" s="55" t="s">
        <v>32</v>
      </c>
      <c r="D42" s="30">
        <v>0.75694444444444453</v>
      </c>
      <c r="E42" s="28" t="s">
        <v>25</v>
      </c>
      <c r="F42" s="32">
        <v>1.5</v>
      </c>
      <c r="G42" s="32">
        <v>1.5</v>
      </c>
      <c r="H42" s="32">
        <v>1.5</v>
      </c>
      <c r="I42" s="32">
        <v>1.5</v>
      </c>
      <c r="J42" s="32">
        <v>1.5</v>
      </c>
      <c r="K42" s="32">
        <v>1.5</v>
      </c>
      <c r="L42" s="32"/>
      <c r="M42" s="33"/>
      <c r="N42" s="32"/>
      <c r="O42" s="32"/>
      <c r="P42" s="32"/>
      <c r="Q42" s="32"/>
      <c r="R42" s="32"/>
      <c r="S42" s="32"/>
      <c r="T42" s="32"/>
      <c r="U42" s="34">
        <f t="shared" si="0"/>
        <v>9</v>
      </c>
      <c r="V42" s="17"/>
    </row>
    <row r="43" spans="1:22" ht="14.4" customHeight="1" x14ac:dyDescent="0.3">
      <c r="A43" s="28">
        <v>38</v>
      </c>
      <c r="B43" s="35" t="s">
        <v>95</v>
      </c>
      <c r="C43" s="29" t="s">
        <v>27</v>
      </c>
      <c r="D43" s="30">
        <v>0.75</v>
      </c>
      <c r="E43" s="52" t="s">
        <v>25</v>
      </c>
      <c r="F43" s="32">
        <v>1.5</v>
      </c>
      <c r="G43" s="32">
        <v>1.5</v>
      </c>
      <c r="H43" s="32">
        <v>1.5</v>
      </c>
      <c r="I43" s="32">
        <v>1.5</v>
      </c>
      <c r="J43" s="32">
        <v>1.5</v>
      </c>
      <c r="K43" s="32">
        <v>1.5</v>
      </c>
      <c r="L43" s="32"/>
      <c r="M43" s="33"/>
      <c r="N43" s="32"/>
      <c r="O43" s="32"/>
      <c r="P43" s="32"/>
      <c r="Q43" s="32"/>
      <c r="R43" s="32"/>
      <c r="S43" s="32"/>
      <c r="T43" s="32"/>
      <c r="U43" s="34">
        <f t="shared" si="0"/>
        <v>9</v>
      </c>
      <c r="V43" s="17"/>
    </row>
    <row r="44" spans="1:22" ht="14.4" customHeight="1" x14ac:dyDescent="0.3">
      <c r="A44" s="28">
        <v>39</v>
      </c>
      <c r="B44" s="39" t="s">
        <v>96</v>
      </c>
      <c r="C44" s="37" t="s">
        <v>37</v>
      </c>
      <c r="D44" s="30">
        <v>0.75</v>
      </c>
      <c r="E44" s="51" t="s">
        <v>86</v>
      </c>
      <c r="F44" s="32">
        <v>1.5</v>
      </c>
      <c r="G44" s="32">
        <v>1.5</v>
      </c>
      <c r="H44" s="32">
        <v>1.5</v>
      </c>
      <c r="I44" s="32">
        <v>1.5</v>
      </c>
      <c r="J44" s="32">
        <v>1.5</v>
      </c>
      <c r="K44" s="32">
        <v>1.5</v>
      </c>
      <c r="L44" s="32"/>
      <c r="M44" s="33"/>
      <c r="N44" s="32"/>
      <c r="O44" s="32"/>
      <c r="P44" s="32"/>
      <c r="Q44" s="32"/>
      <c r="R44" s="32"/>
      <c r="S44" s="32"/>
      <c r="T44" s="32"/>
      <c r="U44" s="34">
        <f t="shared" si="0"/>
        <v>9</v>
      </c>
    </row>
    <row r="45" spans="1:22" ht="14.4" customHeight="1" x14ac:dyDescent="0.3">
      <c r="A45" s="28">
        <v>40</v>
      </c>
      <c r="B45" s="37" t="s">
        <v>97</v>
      </c>
      <c r="C45" s="37" t="s">
        <v>98</v>
      </c>
      <c r="D45" s="30">
        <v>0.75</v>
      </c>
      <c r="E45" s="28" t="s">
        <v>25</v>
      </c>
      <c r="F45" s="32">
        <v>1.5</v>
      </c>
      <c r="G45" s="32">
        <v>1.5</v>
      </c>
      <c r="H45" s="32">
        <v>1.5</v>
      </c>
      <c r="I45" s="32">
        <v>1.5</v>
      </c>
      <c r="J45" s="32">
        <v>1.5</v>
      </c>
      <c r="K45" s="32">
        <v>1.5</v>
      </c>
      <c r="L45" s="32"/>
      <c r="M45" s="33"/>
      <c r="N45" s="32"/>
      <c r="O45" s="32"/>
      <c r="P45" s="32"/>
      <c r="Q45" s="32"/>
      <c r="R45" s="32"/>
      <c r="S45" s="32"/>
      <c r="T45" s="32"/>
      <c r="U45" s="34">
        <f t="shared" si="0"/>
        <v>9</v>
      </c>
    </row>
    <row r="46" spans="1:22" ht="14.4" customHeight="1" x14ac:dyDescent="0.3">
      <c r="A46" s="28">
        <v>41</v>
      </c>
      <c r="B46" s="39" t="s">
        <v>99</v>
      </c>
      <c r="C46" s="37" t="s">
        <v>100</v>
      </c>
      <c r="D46" s="30">
        <v>0.75694444444444453</v>
      </c>
      <c r="E46" s="56" t="s">
        <v>101</v>
      </c>
      <c r="F46" s="32">
        <v>1.5</v>
      </c>
      <c r="G46" s="32">
        <v>1.5</v>
      </c>
      <c r="H46" s="32">
        <v>1.5</v>
      </c>
      <c r="I46" s="32">
        <v>1.5</v>
      </c>
      <c r="J46" s="32">
        <v>1.5</v>
      </c>
      <c r="K46" s="32">
        <v>1.5</v>
      </c>
      <c r="L46" s="32"/>
      <c r="M46" s="33"/>
      <c r="N46" s="32"/>
      <c r="O46" s="32"/>
      <c r="P46" s="32"/>
      <c r="Q46" s="32"/>
      <c r="R46" s="32"/>
      <c r="S46" s="32"/>
      <c r="T46" s="32"/>
      <c r="U46" s="34">
        <f t="shared" si="0"/>
        <v>9</v>
      </c>
      <c r="V46" s="17"/>
    </row>
    <row r="47" spans="1:22" ht="14.4" x14ac:dyDescent="0.3">
      <c r="A47" s="28">
        <v>42</v>
      </c>
      <c r="B47" s="39" t="s">
        <v>102</v>
      </c>
      <c r="C47" s="35" t="s">
        <v>103</v>
      </c>
      <c r="D47" s="30">
        <v>0.75694444444444453</v>
      </c>
      <c r="E47" s="36" t="s">
        <v>30</v>
      </c>
      <c r="F47" s="32">
        <v>1.5</v>
      </c>
      <c r="G47" s="32">
        <v>1.5</v>
      </c>
      <c r="H47" s="32">
        <v>1.5</v>
      </c>
      <c r="I47" s="32">
        <v>1.5</v>
      </c>
      <c r="J47" s="32">
        <v>1.5</v>
      </c>
      <c r="K47" s="32">
        <v>1.5</v>
      </c>
      <c r="L47" s="32"/>
      <c r="M47" s="33"/>
      <c r="N47" s="32"/>
      <c r="O47" s="32"/>
      <c r="P47" s="32"/>
      <c r="Q47" s="32"/>
      <c r="R47" s="32"/>
      <c r="S47" s="32"/>
      <c r="T47" s="32"/>
      <c r="U47" s="34">
        <f t="shared" si="0"/>
        <v>9</v>
      </c>
      <c r="V47" s="17"/>
    </row>
    <row r="48" spans="1:22" ht="14.4" x14ac:dyDescent="0.3">
      <c r="A48" s="28">
        <v>43</v>
      </c>
      <c r="B48" s="35" t="s">
        <v>104</v>
      </c>
      <c r="C48" s="37" t="s">
        <v>105</v>
      </c>
      <c r="D48" s="30">
        <v>0.75</v>
      </c>
      <c r="E48" s="38" t="s">
        <v>25</v>
      </c>
      <c r="F48" s="32">
        <v>1.5</v>
      </c>
      <c r="G48" s="32">
        <v>1.5</v>
      </c>
      <c r="H48" s="32">
        <v>1.5</v>
      </c>
      <c r="I48" s="32">
        <v>1.5</v>
      </c>
      <c r="J48" s="32">
        <v>1.5</v>
      </c>
      <c r="K48" s="32">
        <v>1.5</v>
      </c>
      <c r="L48" s="32"/>
      <c r="M48" s="33"/>
      <c r="N48" s="32"/>
      <c r="O48" s="32"/>
      <c r="P48" s="32"/>
      <c r="Q48" s="32"/>
      <c r="R48" s="32"/>
      <c r="S48" s="32"/>
      <c r="T48" s="32"/>
      <c r="U48" s="34">
        <f t="shared" si="0"/>
        <v>9</v>
      </c>
    </row>
    <row r="49" spans="1:22" ht="14.4" x14ac:dyDescent="0.3">
      <c r="A49" s="28">
        <v>44</v>
      </c>
      <c r="B49" s="35" t="s">
        <v>106</v>
      </c>
      <c r="C49" s="37" t="s">
        <v>107</v>
      </c>
      <c r="D49" s="30">
        <v>0.75</v>
      </c>
      <c r="E49" s="38" t="s">
        <v>30</v>
      </c>
      <c r="F49" s="32">
        <v>1.5</v>
      </c>
      <c r="G49" s="32">
        <v>1.5</v>
      </c>
      <c r="H49" s="32">
        <v>1.5</v>
      </c>
      <c r="I49" s="32">
        <v>1.5</v>
      </c>
      <c r="J49" s="32">
        <v>1.5</v>
      </c>
      <c r="K49" s="32">
        <v>1.5</v>
      </c>
      <c r="L49" s="32"/>
      <c r="M49" s="33"/>
      <c r="N49" s="32"/>
      <c r="O49" s="32"/>
      <c r="P49" s="32"/>
      <c r="Q49" s="32"/>
      <c r="R49" s="32"/>
      <c r="S49" s="32"/>
      <c r="T49" s="32"/>
      <c r="U49" s="34">
        <f t="shared" si="0"/>
        <v>9</v>
      </c>
      <c r="V49" s="17"/>
    </row>
    <row r="50" spans="1:22" ht="14.4" x14ac:dyDescent="0.3">
      <c r="A50" s="28">
        <v>45</v>
      </c>
      <c r="B50" s="35" t="s">
        <v>108</v>
      </c>
      <c r="C50" s="35" t="s">
        <v>47</v>
      </c>
      <c r="D50" s="30">
        <v>0.75694444444444453</v>
      </c>
      <c r="E50" s="57" t="s">
        <v>30</v>
      </c>
      <c r="F50" s="32">
        <v>1.5</v>
      </c>
      <c r="G50" s="32">
        <v>1.5</v>
      </c>
      <c r="H50" s="32">
        <v>1.5</v>
      </c>
      <c r="I50" s="32">
        <v>1.5</v>
      </c>
      <c r="J50" s="32">
        <v>1.5</v>
      </c>
      <c r="K50" s="32">
        <v>1.5</v>
      </c>
      <c r="L50" s="32"/>
      <c r="M50" s="33"/>
      <c r="N50" s="32"/>
      <c r="O50" s="32"/>
      <c r="P50" s="32"/>
      <c r="Q50" s="32"/>
      <c r="R50" s="32"/>
      <c r="S50" s="32"/>
      <c r="T50" s="32"/>
      <c r="U50" s="34">
        <f t="shared" si="0"/>
        <v>9</v>
      </c>
    </row>
  </sheetData>
  <autoFilter ref="A5:V50" xr:uid="{EE37F727-8EDA-405C-9E5C-553863F99D5F}">
    <sortState xmlns:xlrd2="http://schemas.microsoft.com/office/spreadsheetml/2017/richdata2" ref="A6:V50">
      <sortCondition ref="U5:U50"/>
    </sortState>
  </autoFilter>
  <pageMargins left="0.70866141732283472" right="0.70866141732283472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2206</vt:lpstr>
      <vt:lpstr>Sammendrag</vt:lpstr>
      <vt:lpstr>'2206'!Utskriftsområde</vt:lpstr>
      <vt:lpstr>Sammendrag!Utskriftsområde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Stig Ulfsby</cp:lastModifiedBy>
  <dcterms:created xsi:type="dcterms:W3CDTF">2021-06-25T11:37:18Z</dcterms:created>
  <dcterms:modified xsi:type="dcterms:W3CDTF">2021-06-26T20:36:36Z</dcterms:modified>
</cp:coreProperties>
</file>